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3V-WS019-04\AreaJ$\02 - Bilancio\_SETTORE ATTUAZIONE E ATTIVITA' TRASVERSALI\_ EX SETTORE SECONDO ATTUAZIONE\_Fabio\OPEN DATA Bilancio RAS\Bilancio 2025-2027\"/>
    </mc:Choice>
  </mc:AlternateContent>
  <xr:revisionPtr revIDLastSave="0" documentId="13_ncr:1_{65F05C49-9D91-4D3D-90BC-2481BF2F898C}" xr6:coauthVersionLast="47" xr6:coauthVersionMax="47" xr10:uidLastSave="{00000000-0000-0000-0000-000000000000}"/>
  <bookViews>
    <workbookView xWindow="195" yWindow="210" windowWidth="28515" windowHeight="14910" tabRatio="731" xr2:uid="{00000000-000D-0000-FFFF-FFFF00000000}"/>
  </bookViews>
  <sheets>
    <sheet name="Spese 2025" sheetId="17" r:id="rId1"/>
    <sheet name="Entrate 2025" sheetId="18" r:id="rId2"/>
    <sheet name="Spese 2026" sheetId="19" r:id="rId3"/>
    <sheet name="Entrate 2026" sheetId="23" r:id="rId4"/>
    <sheet name="Spese 2027" sheetId="22" r:id="rId5"/>
    <sheet name="Entrate 2027" sheetId="2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4" l="1"/>
  <c r="C28" i="24"/>
  <c r="C36" i="24"/>
  <c r="C44" i="24"/>
  <c r="C51" i="24"/>
  <c r="C58" i="24"/>
  <c r="C67" i="24"/>
  <c r="C67" i="23"/>
  <c r="C58" i="23"/>
  <c r="C51" i="23"/>
  <c r="C44" i="23"/>
  <c r="C36" i="23"/>
  <c r="C28" i="23"/>
  <c r="C20" i="23"/>
  <c r="C68" i="24" l="1"/>
  <c r="C69" i="24" s="1"/>
  <c r="C68" i="23"/>
  <c r="C69" i="23" s="1"/>
  <c r="BU45" i="22"/>
  <c r="BU43" i="22"/>
  <c r="BU29" i="22"/>
  <c r="BU30" i="22"/>
  <c r="BU31" i="22"/>
  <c r="BU32" i="22"/>
  <c r="BU28" i="22"/>
  <c r="BU16" i="22"/>
  <c r="BU17" i="22"/>
  <c r="BU18" i="22"/>
  <c r="BU19" i="22"/>
  <c r="BU20" i="22"/>
  <c r="BU21" i="22"/>
  <c r="BU22" i="22"/>
  <c r="BU23" i="22"/>
  <c r="BU24" i="22"/>
  <c r="BU15" i="22"/>
  <c r="BS56" i="22"/>
  <c r="BR56" i="22"/>
  <c r="BQ56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AK56" i="22"/>
  <c r="AJ56" i="22"/>
  <c r="AI56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C56" i="22"/>
  <c r="BW55" i="22"/>
  <c r="BV55" i="22"/>
  <c r="BU55" i="22"/>
  <c r="BW54" i="22"/>
  <c r="BV54" i="22"/>
  <c r="BU54" i="22"/>
  <c r="BS51" i="22"/>
  <c r="BR51" i="22"/>
  <c r="BQ51" i="22"/>
  <c r="BP51" i="22"/>
  <c r="BO51" i="22"/>
  <c r="BN51" i="22"/>
  <c r="BM51" i="22"/>
  <c r="BL51" i="22"/>
  <c r="BK51" i="22"/>
  <c r="BJ51" i="22"/>
  <c r="BI51" i="22"/>
  <c r="BH51" i="22"/>
  <c r="BG51" i="22"/>
  <c r="BF51" i="22"/>
  <c r="BE51" i="22"/>
  <c r="BD51" i="22"/>
  <c r="BC51" i="22"/>
  <c r="BB51" i="22"/>
  <c r="BA51" i="22"/>
  <c r="AZ51" i="22"/>
  <c r="AY51" i="22"/>
  <c r="AX51" i="22"/>
  <c r="AW51" i="22"/>
  <c r="AV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W50" i="22"/>
  <c r="BW51" i="22" s="1"/>
  <c r="BV50" i="22"/>
  <c r="BV51" i="22" s="1"/>
  <c r="BU50" i="22"/>
  <c r="BU51" i="22" s="1"/>
  <c r="BS47" i="22"/>
  <c r="BR47" i="22"/>
  <c r="BQ47" i="22"/>
  <c r="BP47" i="22"/>
  <c r="BO47" i="22"/>
  <c r="BN47" i="22"/>
  <c r="BM47" i="22"/>
  <c r="BL47" i="22"/>
  <c r="BK47" i="22"/>
  <c r="BJ47" i="22"/>
  <c r="BI47" i="22"/>
  <c r="BH47" i="22"/>
  <c r="BG47" i="22"/>
  <c r="BF47" i="22"/>
  <c r="BE47" i="22"/>
  <c r="BD47" i="22"/>
  <c r="BC47" i="22"/>
  <c r="BB47" i="22"/>
  <c r="BA47" i="22"/>
  <c r="AZ47" i="22"/>
  <c r="AY47" i="22"/>
  <c r="AX47" i="22"/>
  <c r="AW47" i="22"/>
  <c r="AV47" i="22"/>
  <c r="AU47" i="22"/>
  <c r="AT47" i="22"/>
  <c r="AS47" i="22"/>
  <c r="AR47" i="22"/>
  <c r="AQ47" i="22"/>
  <c r="AP47" i="22"/>
  <c r="AO47" i="22"/>
  <c r="AN47" i="22"/>
  <c r="AM47" i="22"/>
  <c r="AL47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W46" i="22"/>
  <c r="BV46" i="22"/>
  <c r="BU46" i="22"/>
  <c r="BW45" i="22"/>
  <c r="BV45" i="22"/>
  <c r="BW44" i="22"/>
  <c r="BV44" i="22"/>
  <c r="BU44" i="22"/>
  <c r="BW43" i="22"/>
  <c r="BV43" i="22"/>
  <c r="BV47" i="22" s="1"/>
  <c r="BS40" i="22"/>
  <c r="BR40" i="22"/>
  <c r="BQ40" i="22"/>
  <c r="BP40" i="22"/>
  <c r="BO40" i="22"/>
  <c r="BN40" i="22"/>
  <c r="BM40" i="22"/>
  <c r="BL40" i="22"/>
  <c r="BK40" i="22"/>
  <c r="BJ40" i="22"/>
  <c r="BI40" i="22"/>
  <c r="BH40" i="22"/>
  <c r="BG40" i="22"/>
  <c r="BF40" i="22"/>
  <c r="BE40" i="22"/>
  <c r="BD40" i="22"/>
  <c r="BC40" i="22"/>
  <c r="BB40" i="22"/>
  <c r="BA40" i="22"/>
  <c r="AZ40" i="22"/>
  <c r="AY40" i="22"/>
  <c r="AX40" i="22"/>
  <c r="AW40" i="22"/>
  <c r="AV40" i="22"/>
  <c r="AU40" i="22"/>
  <c r="AT40" i="22"/>
  <c r="AS40" i="22"/>
  <c r="AR40" i="22"/>
  <c r="AQ40" i="22"/>
  <c r="AP40" i="22"/>
  <c r="AO40" i="22"/>
  <c r="AN40" i="22"/>
  <c r="AM40" i="22"/>
  <c r="AL40" i="22"/>
  <c r="AK40" i="22"/>
  <c r="AJ40" i="22"/>
  <c r="AI40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BW39" i="22"/>
  <c r="BV39" i="22"/>
  <c r="BU39" i="22"/>
  <c r="BW38" i="22"/>
  <c r="BV38" i="22"/>
  <c r="BU38" i="22"/>
  <c r="BW37" i="22"/>
  <c r="BV37" i="22"/>
  <c r="BU37" i="22"/>
  <c r="BW36" i="22"/>
  <c r="BV36" i="22"/>
  <c r="BU36" i="22"/>
  <c r="BS33" i="22"/>
  <c r="BR33" i="22"/>
  <c r="BQ33" i="22"/>
  <c r="BP33" i="22"/>
  <c r="BO33" i="22"/>
  <c r="BN33" i="22"/>
  <c r="BM33" i="22"/>
  <c r="BL33" i="22"/>
  <c r="BK33" i="22"/>
  <c r="BJ33" i="22"/>
  <c r="BI33" i="22"/>
  <c r="BH33" i="22"/>
  <c r="BG33" i="22"/>
  <c r="BF33" i="22"/>
  <c r="BE33" i="22"/>
  <c r="BD33" i="22"/>
  <c r="BC33" i="22"/>
  <c r="BB33" i="22"/>
  <c r="BA33" i="22"/>
  <c r="AZ33" i="22"/>
  <c r="AY33" i="22"/>
  <c r="AX33" i="22"/>
  <c r="AW33" i="22"/>
  <c r="AV33" i="22"/>
  <c r="AU33" i="22"/>
  <c r="AT33" i="22"/>
  <c r="AS33" i="22"/>
  <c r="AR33" i="22"/>
  <c r="AQ33" i="22"/>
  <c r="AP33" i="22"/>
  <c r="AO33" i="22"/>
  <c r="AN33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W32" i="22"/>
  <c r="BV32" i="22"/>
  <c r="BW31" i="22"/>
  <c r="BV31" i="22"/>
  <c r="BW30" i="22"/>
  <c r="BV30" i="22"/>
  <c r="BW29" i="22"/>
  <c r="BV29" i="22"/>
  <c r="BW28" i="22"/>
  <c r="BV28" i="22"/>
  <c r="BS25" i="22"/>
  <c r="BR25" i="22"/>
  <c r="BR57" i="22" s="1"/>
  <c r="BQ25" i="22"/>
  <c r="BW24" i="22" s="1"/>
  <c r="BP25" i="22"/>
  <c r="BO25" i="22"/>
  <c r="BN25" i="22"/>
  <c r="BM25" i="22"/>
  <c r="BL25" i="22"/>
  <c r="BL57" i="22" s="1"/>
  <c r="BK25" i="22"/>
  <c r="BJ25" i="22"/>
  <c r="BI25" i="22"/>
  <c r="BH25" i="22"/>
  <c r="BG25" i="22"/>
  <c r="BF25" i="22"/>
  <c r="BF57" i="22" s="1"/>
  <c r="BE25" i="22"/>
  <c r="BD25" i="22"/>
  <c r="BC25" i="22"/>
  <c r="BB25" i="22"/>
  <c r="BA25" i="22"/>
  <c r="AZ25" i="22"/>
  <c r="AZ57" i="22" s="1"/>
  <c r="AY25" i="22"/>
  <c r="AX25" i="22"/>
  <c r="AW25" i="22"/>
  <c r="AV25" i="22"/>
  <c r="AU25" i="22"/>
  <c r="AT25" i="22"/>
  <c r="AT57" i="22" s="1"/>
  <c r="AS25" i="22"/>
  <c r="AR25" i="22"/>
  <c r="AQ25" i="22"/>
  <c r="AP25" i="22"/>
  <c r="AO25" i="22"/>
  <c r="AN25" i="22"/>
  <c r="AN57" i="22" s="1"/>
  <c r="AM25" i="22"/>
  <c r="AL25" i="22"/>
  <c r="AK25" i="22"/>
  <c r="AJ25" i="22"/>
  <c r="AI25" i="22"/>
  <c r="AH25" i="22"/>
  <c r="AH57" i="22" s="1"/>
  <c r="AG25" i="22"/>
  <c r="AF25" i="22"/>
  <c r="AE25" i="22"/>
  <c r="AD25" i="22"/>
  <c r="AC25" i="22"/>
  <c r="AB25" i="22"/>
  <c r="AB57" i="22" s="1"/>
  <c r="AA25" i="22"/>
  <c r="Z25" i="22"/>
  <c r="Y25" i="22"/>
  <c r="X25" i="22"/>
  <c r="W25" i="22"/>
  <c r="V25" i="22"/>
  <c r="V57" i="22" s="1"/>
  <c r="U25" i="22"/>
  <c r="T25" i="22"/>
  <c r="S25" i="22"/>
  <c r="R25" i="22"/>
  <c r="Q25" i="22"/>
  <c r="P25" i="22"/>
  <c r="O25" i="22"/>
  <c r="N25" i="22"/>
  <c r="M25" i="22"/>
  <c r="L25" i="22"/>
  <c r="K25" i="22"/>
  <c r="J25" i="22"/>
  <c r="J57" i="22" s="1"/>
  <c r="I25" i="22"/>
  <c r="H25" i="22"/>
  <c r="G25" i="22"/>
  <c r="F25" i="22"/>
  <c r="E25" i="22"/>
  <c r="D25" i="22"/>
  <c r="D57" i="22" s="1"/>
  <c r="C25" i="22"/>
  <c r="BW23" i="22"/>
  <c r="BV23" i="22"/>
  <c r="BW22" i="22"/>
  <c r="BV22" i="22"/>
  <c r="BW21" i="22"/>
  <c r="BV21" i="22"/>
  <c r="BW20" i="22"/>
  <c r="BV20" i="22"/>
  <c r="BW19" i="22"/>
  <c r="BV19" i="22"/>
  <c r="BW18" i="22"/>
  <c r="BV18" i="22"/>
  <c r="BW17" i="22"/>
  <c r="BV17" i="22"/>
  <c r="BW16" i="22"/>
  <c r="BV16" i="22"/>
  <c r="BW15" i="22"/>
  <c r="BW25" i="22" s="1"/>
  <c r="BV15" i="22"/>
  <c r="BU56" i="22" l="1"/>
  <c r="P57" i="22"/>
  <c r="BW40" i="22"/>
  <c r="W57" i="22"/>
  <c r="AO57" i="22"/>
  <c r="BM57" i="22"/>
  <c r="I57" i="22"/>
  <c r="AG57" i="22"/>
  <c r="AS57" i="22"/>
  <c r="BE57" i="22"/>
  <c r="K57" i="22"/>
  <c r="AI57" i="22"/>
  <c r="BS57" i="22"/>
  <c r="BW47" i="22"/>
  <c r="BV56" i="22"/>
  <c r="Q57" i="22"/>
  <c r="BG57" i="22"/>
  <c r="BW56" i="22"/>
  <c r="E57" i="22"/>
  <c r="AC57" i="22"/>
  <c r="AU57" i="22"/>
  <c r="H57" i="22"/>
  <c r="N57" i="22"/>
  <c r="T57" i="22"/>
  <c r="Z57" i="22"/>
  <c r="AF57" i="22"/>
  <c r="AL57" i="22"/>
  <c r="AR57" i="22"/>
  <c r="AX57" i="22"/>
  <c r="BD57" i="22"/>
  <c r="BJ57" i="22"/>
  <c r="BP57" i="22"/>
  <c r="BK57" i="22"/>
  <c r="AY57" i="22"/>
  <c r="AA57" i="22"/>
  <c r="U57" i="22"/>
  <c r="BV33" i="22"/>
  <c r="O57" i="22"/>
  <c r="BU25" i="22"/>
  <c r="BU47" i="22"/>
  <c r="BV24" i="22"/>
  <c r="AM57" i="22"/>
  <c r="BV25" i="22"/>
  <c r="BV57" i="22" s="1"/>
  <c r="C57" i="22"/>
  <c r="BU40" i="22"/>
  <c r="BU33" i="22"/>
  <c r="F57" i="22"/>
  <c r="R57" i="22"/>
  <c r="AD57" i="22"/>
  <c r="AP57" i="22"/>
  <c r="BB57" i="22"/>
  <c r="BH57" i="22"/>
  <c r="G57" i="22"/>
  <c r="AE57" i="22"/>
  <c r="BI57" i="22"/>
  <c r="BV40" i="22"/>
  <c r="L57" i="22"/>
  <c r="X57" i="22"/>
  <c r="AJ57" i="22"/>
  <c r="AV57" i="22"/>
  <c r="BN57" i="22"/>
  <c r="M57" i="22"/>
  <c r="S57" i="22"/>
  <c r="Y57" i="22"/>
  <c r="AK57" i="22"/>
  <c r="AQ57" i="22"/>
  <c r="AW57" i="22"/>
  <c r="BC57" i="22"/>
  <c r="BO57" i="22"/>
  <c r="BA57" i="22"/>
  <c r="BW33" i="22"/>
  <c r="BQ57" i="22"/>
  <c r="BW57" i="22" l="1"/>
  <c r="BU57" i="22"/>
  <c r="BS56" i="19" l="1"/>
  <c r="BM56" i="19"/>
  <c r="BL56" i="19"/>
  <c r="BG56" i="19"/>
  <c r="BF56" i="19"/>
  <c r="BA56" i="19"/>
  <c r="AU56" i="19"/>
  <c r="AT56" i="19"/>
  <c r="AO56" i="19"/>
  <c r="AN56" i="19"/>
  <c r="AI56" i="19"/>
  <c r="AC56" i="19"/>
  <c r="AB56" i="19"/>
  <c r="W56" i="19"/>
  <c r="V56" i="19"/>
  <c r="Q56" i="19"/>
  <c r="K56" i="19"/>
  <c r="J56" i="19"/>
  <c r="BS51" i="19"/>
  <c r="BR51" i="19"/>
  <c r="BQ51" i="19"/>
  <c r="BP51" i="19"/>
  <c r="BO51" i="19"/>
  <c r="BN51" i="19"/>
  <c r="BM51" i="19"/>
  <c r="BL51" i="19"/>
  <c r="BK51" i="19"/>
  <c r="BJ51" i="19"/>
  <c r="BI51" i="19"/>
  <c r="BH51" i="19"/>
  <c r="BG51" i="19"/>
  <c r="BF51" i="19"/>
  <c r="BE51" i="19"/>
  <c r="BD51" i="19"/>
  <c r="BC51" i="19"/>
  <c r="BB51" i="19"/>
  <c r="BA51" i="19"/>
  <c r="AZ51" i="19"/>
  <c r="AY51" i="19"/>
  <c r="AX51" i="19"/>
  <c r="AW51" i="19"/>
  <c r="AV51" i="19"/>
  <c r="AU51" i="19"/>
  <c r="AT51" i="19"/>
  <c r="AS51" i="19"/>
  <c r="AR51" i="19"/>
  <c r="AQ51" i="19"/>
  <c r="AP51" i="19"/>
  <c r="AO51" i="19"/>
  <c r="AN51" i="19"/>
  <c r="AM51" i="19"/>
  <c r="AL51" i="19"/>
  <c r="AK51" i="19"/>
  <c r="AJ51" i="19"/>
  <c r="AI51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C51" i="19"/>
  <c r="BW50" i="19"/>
  <c r="BW51" i="19" s="1"/>
  <c r="BV50" i="19"/>
  <c r="BV51" i="19" s="1"/>
  <c r="BU50" i="19"/>
  <c r="BU51" i="19" s="1"/>
  <c r="BW46" i="19"/>
  <c r="BV46" i="19"/>
  <c r="BU46" i="19"/>
  <c r="BW44" i="19"/>
  <c r="BV44" i="19"/>
  <c r="BU44" i="19"/>
  <c r="BS47" i="19"/>
  <c r="BR47" i="19"/>
  <c r="BQ47" i="19"/>
  <c r="BP47" i="19"/>
  <c r="BO47" i="19"/>
  <c r="BN47" i="19"/>
  <c r="BM47" i="19"/>
  <c r="BL47" i="19"/>
  <c r="BK47" i="19"/>
  <c r="BJ47" i="19"/>
  <c r="BI47" i="19"/>
  <c r="BH47" i="19"/>
  <c r="BG47" i="19"/>
  <c r="BF47" i="19"/>
  <c r="BE47" i="19"/>
  <c r="BD47" i="19"/>
  <c r="BC47" i="19"/>
  <c r="BB47" i="19"/>
  <c r="BA47" i="19"/>
  <c r="AZ47" i="19"/>
  <c r="AY47" i="19"/>
  <c r="AX47" i="19"/>
  <c r="AW47" i="19"/>
  <c r="AV47" i="19"/>
  <c r="AU47" i="19"/>
  <c r="AT47" i="19"/>
  <c r="AS47" i="19"/>
  <c r="AR47" i="19"/>
  <c r="AQ47" i="19"/>
  <c r="AP47" i="19"/>
  <c r="AO47" i="19"/>
  <c r="AN47" i="19"/>
  <c r="AM47" i="19"/>
  <c r="AL47" i="19"/>
  <c r="AK47" i="19"/>
  <c r="AJ47" i="19"/>
  <c r="AI47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E47" i="19"/>
  <c r="D47" i="19"/>
  <c r="C47" i="19"/>
  <c r="BV39" i="19"/>
  <c r="BW37" i="19"/>
  <c r="BV37" i="19"/>
  <c r="BU37" i="19"/>
  <c r="BS40" i="19"/>
  <c r="BR40" i="19"/>
  <c r="BM40" i="19"/>
  <c r="BL40" i="19"/>
  <c r="BG40" i="19"/>
  <c r="BF40" i="19"/>
  <c r="BA40" i="19"/>
  <c r="AZ40" i="19"/>
  <c r="AU40" i="19"/>
  <c r="AT40" i="19"/>
  <c r="AO40" i="19"/>
  <c r="AN40" i="19"/>
  <c r="AI40" i="19"/>
  <c r="AH40" i="19"/>
  <c r="AC40" i="19"/>
  <c r="AB40" i="19"/>
  <c r="W40" i="19"/>
  <c r="V40" i="19"/>
  <c r="Q40" i="19"/>
  <c r="P40" i="19"/>
  <c r="K40" i="19"/>
  <c r="J40" i="19"/>
  <c r="E40" i="19"/>
  <c r="BV31" i="19"/>
  <c r="BR33" i="19"/>
  <c r="BL33" i="19"/>
  <c r="BF33" i="19"/>
  <c r="AZ33" i="19"/>
  <c r="AT33" i="19"/>
  <c r="AN33" i="19"/>
  <c r="AH33" i="19"/>
  <c r="AB33" i="19"/>
  <c r="V33" i="19"/>
  <c r="P33" i="19"/>
  <c r="J33" i="19"/>
  <c r="BV29" i="19"/>
  <c r="BW28" i="19"/>
  <c r="BV28" i="19"/>
  <c r="BU28" i="19"/>
  <c r="BW22" i="19"/>
  <c r="BV22" i="19"/>
  <c r="BU22" i="19"/>
  <c r="BV20" i="19"/>
  <c r="BU20" i="19"/>
  <c r="BW20" i="19"/>
  <c r="BV17" i="19"/>
  <c r="C67" i="18"/>
  <c r="D62" i="18"/>
  <c r="C62" i="18"/>
  <c r="D58" i="18"/>
  <c r="C58" i="18"/>
  <c r="C51" i="18"/>
  <c r="C36" i="18"/>
  <c r="D28" i="18"/>
  <c r="D20" i="18"/>
  <c r="BS56" i="17"/>
  <c r="BO56" i="17"/>
  <c r="BM56" i="17"/>
  <c r="BI56" i="17"/>
  <c r="BG56" i="17"/>
  <c r="BE56" i="17"/>
  <c r="BC56" i="17"/>
  <c r="BA56" i="17"/>
  <c r="AY56" i="17"/>
  <c r="AW56" i="17"/>
  <c r="AU56" i="17"/>
  <c r="AS56" i="17"/>
  <c r="AQ56" i="17"/>
  <c r="AO56" i="17"/>
  <c r="AM56" i="17"/>
  <c r="AK56" i="17"/>
  <c r="AI56" i="17"/>
  <c r="AG56" i="17"/>
  <c r="AE56" i="17"/>
  <c r="AC56" i="17"/>
  <c r="AA56" i="17"/>
  <c r="Y56" i="17"/>
  <c r="W56" i="17"/>
  <c r="U56" i="17"/>
  <c r="S56" i="17"/>
  <c r="Q56" i="17"/>
  <c r="O56" i="17"/>
  <c r="M56" i="17"/>
  <c r="K56" i="17"/>
  <c r="I56" i="17"/>
  <c r="G56" i="17"/>
  <c r="BS51" i="17"/>
  <c r="BR51" i="17"/>
  <c r="BQ51" i="17"/>
  <c r="BP51" i="17"/>
  <c r="BO51" i="17"/>
  <c r="BN51" i="17"/>
  <c r="BM51" i="17"/>
  <c r="BL51" i="17"/>
  <c r="BK51" i="17"/>
  <c r="BJ51" i="17"/>
  <c r="BI51" i="17"/>
  <c r="BH51" i="17"/>
  <c r="BG51" i="17"/>
  <c r="BF51" i="17"/>
  <c r="BE51" i="17"/>
  <c r="BD51" i="17"/>
  <c r="BC51" i="17"/>
  <c r="BB51" i="17"/>
  <c r="BA51" i="17"/>
  <c r="AZ51" i="17"/>
  <c r="AY51" i="17"/>
  <c r="AX51" i="17"/>
  <c r="AW51" i="17"/>
  <c r="AV51" i="17"/>
  <c r="AU51" i="17"/>
  <c r="AT51" i="17"/>
  <c r="AS51" i="17"/>
  <c r="AR51" i="17"/>
  <c r="AQ51" i="17"/>
  <c r="AP51" i="17"/>
  <c r="AO51" i="17"/>
  <c r="AN51" i="17"/>
  <c r="AM51" i="17"/>
  <c r="AL51" i="17"/>
  <c r="AK51" i="17"/>
  <c r="AJ51" i="17"/>
  <c r="AI51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C51" i="17"/>
  <c r="BW50" i="17"/>
  <c r="BW51" i="17" s="1"/>
  <c r="BV50" i="17"/>
  <c r="BV51" i="17" s="1"/>
  <c r="BU50" i="17"/>
  <c r="BU51" i="17" s="1"/>
  <c r="BW46" i="17"/>
  <c r="BV46" i="17"/>
  <c r="BU46" i="17"/>
  <c r="BW45" i="17"/>
  <c r="BW44" i="17"/>
  <c r="BV44" i="17"/>
  <c r="BU44" i="17"/>
  <c r="BS47" i="17"/>
  <c r="BQ47" i="17"/>
  <c r="BP47" i="17"/>
  <c r="BO47" i="17"/>
  <c r="BN47" i="17"/>
  <c r="BM47" i="17"/>
  <c r="BK47" i="17"/>
  <c r="BJ47" i="17"/>
  <c r="BI47" i="17"/>
  <c r="BH47" i="17"/>
  <c r="BG47" i="17"/>
  <c r="BE47" i="17"/>
  <c r="BD47" i="17"/>
  <c r="BC47" i="17"/>
  <c r="BB47" i="17"/>
  <c r="BA47" i="17"/>
  <c r="AY47" i="17"/>
  <c r="AX47" i="17"/>
  <c r="AW47" i="17"/>
  <c r="AV47" i="17"/>
  <c r="AU47" i="17"/>
  <c r="AS47" i="17"/>
  <c r="AR47" i="17"/>
  <c r="AQ47" i="17"/>
  <c r="AP47" i="17"/>
  <c r="AO47" i="17"/>
  <c r="AM47" i="17"/>
  <c r="AL47" i="17"/>
  <c r="AK47" i="17"/>
  <c r="AJ47" i="17"/>
  <c r="AI47" i="17"/>
  <c r="AG47" i="17"/>
  <c r="AF47" i="17"/>
  <c r="AE47" i="17"/>
  <c r="AD47" i="17"/>
  <c r="AC47" i="17"/>
  <c r="AA47" i="17"/>
  <c r="Z47" i="17"/>
  <c r="Y47" i="17"/>
  <c r="X47" i="17"/>
  <c r="W47" i="17"/>
  <c r="U47" i="17"/>
  <c r="T47" i="17"/>
  <c r="S47" i="17"/>
  <c r="R47" i="17"/>
  <c r="Q47" i="17"/>
  <c r="O47" i="17"/>
  <c r="N47" i="17"/>
  <c r="M47" i="17"/>
  <c r="L47" i="17"/>
  <c r="K47" i="17"/>
  <c r="I47" i="17"/>
  <c r="H47" i="17"/>
  <c r="BV43" i="17"/>
  <c r="E47" i="17"/>
  <c r="C47" i="17"/>
  <c r="BW37" i="17"/>
  <c r="BV37" i="17"/>
  <c r="BU37" i="17"/>
  <c r="BS40" i="17"/>
  <c r="BQ40" i="17"/>
  <c r="BN40" i="17"/>
  <c r="BM40" i="17"/>
  <c r="BK40" i="17"/>
  <c r="BH40" i="17"/>
  <c r="BG40" i="17"/>
  <c r="BE40" i="17"/>
  <c r="BA40" i="17"/>
  <c r="AY40" i="17"/>
  <c r="AV40" i="17"/>
  <c r="AU40" i="17"/>
  <c r="AS40" i="17"/>
  <c r="AP40" i="17"/>
  <c r="AO40" i="17"/>
  <c r="AM40" i="17"/>
  <c r="AI40" i="17"/>
  <c r="AG40" i="17"/>
  <c r="AD40" i="17"/>
  <c r="AC40" i="17"/>
  <c r="AA40" i="17"/>
  <c r="X40" i="17"/>
  <c r="W40" i="17"/>
  <c r="U40" i="17"/>
  <c r="Q40" i="17"/>
  <c r="O40" i="17"/>
  <c r="L40" i="17"/>
  <c r="K40" i="17"/>
  <c r="I40" i="17"/>
  <c r="F40" i="17"/>
  <c r="E40" i="17"/>
  <c r="BU31" i="17"/>
  <c r="BS33" i="17"/>
  <c r="BQ33" i="17"/>
  <c r="BO33" i="17"/>
  <c r="BM33" i="17"/>
  <c r="BK33" i="17"/>
  <c r="BI33" i="17"/>
  <c r="BG33" i="17"/>
  <c r="BE33" i="17"/>
  <c r="BC33" i="17"/>
  <c r="BA33" i="17"/>
  <c r="AY33" i="17"/>
  <c r="AW33" i="17"/>
  <c r="AU33" i="17"/>
  <c r="AS33" i="17"/>
  <c r="AQ33" i="17"/>
  <c r="AO33" i="17"/>
  <c r="AM33" i="17"/>
  <c r="AK33" i="17"/>
  <c r="AI33" i="17"/>
  <c r="AG33" i="17"/>
  <c r="AE33" i="17"/>
  <c r="AC33" i="17"/>
  <c r="AA33" i="17"/>
  <c r="Y33" i="17"/>
  <c r="W33" i="17"/>
  <c r="U33" i="17"/>
  <c r="S33" i="17"/>
  <c r="Q33" i="17"/>
  <c r="O33" i="17"/>
  <c r="M33" i="17"/>
  <c r="K33" i="17"/>
  <c r="I33" i="17"/>
  <c r="G33" i="17"/>
  <c r="BU29" i="17"/>
  <c r="BW28" i="17"/>
  <c r="BV28" i="17"/>
  <c r="BU28" i="17"/>
  <c r="BU22" i="17"/>
  <c r="BU23" i="17"/>
  <c r="BW22" i="17"/>
  <c r="BV22" i="17"/>
  <c r="BU20" i="17"/>
  <c r="BW20" i="17"/>
  <c r="BV20" i="17"/>
  <c r="BV18" i="17"/>
  <c r="BV16" i="17"/>
  <c r="BN25" i="17"/>
  <c r="BH25" i="17"/>
  <c r="BB25" i="17"/>
  <c r="AV25" i="17"/>
  <c r="AP25" i="17"/>
  <c r="AJ25" i="17"/>
  <c r="AD25" i="17"/>
  <c r="X25" i="17"/>
  <c r="R25" i="17"/>
  <c r="L25" i="17"/>
  <c r="F25" i="17"/>
  <c r="U33" i="19" l="1"/>
  <c r="AM33" i="19"/>
  <c r="BE33" i="19"/>
  <c r="BU31" i="19"/>
  <c r="E25" i="19"/>
  <c r="K25" i="19"/>
  <c r="Q25" i="19"/>
  <c r="W25" i="19"/>
  <c r="AC25" i="19"/>
  <c r="AI25" i="19"/>
  <c r="AO25" i="19"/>
  <c r="AO57" i="19" s="1"/>
  <c r="AU25" i="19"/>
  <c r="BA25" i="19"/>
  <c r="BG25" i="19"/>
  <c r="BM25" i="19"/>
  <c r="BS25" i="19"/>
  <c r="BW17" i="19"/>
  <c r="BW18" i="19"/>
  <c r="BW19" i="19"/>
  <c r="BW38" i="19"/>
  <c r="BW45" i="19"/>
  <c r="BV45" i="19"/>
  <c r="BU43" i="19"/>
  <c r="H56" i="19"/>
  <c r="N56" i="19"/>
  <c r="T56" i="19"/>
  <c r="Z56" i="19"/>
  <c r="AF56" i="19"/>
  <c r="AL56" i="19"/>
  <c r="AR56" i="19"/>
  <c r="AX56" i="19"/>
  <c r="BD56" i="19"/>
  <c r="BJ56" i="19"/>
  <c r="BP56" i="19"/>
  <c r="BW55" i="19"/>
  <c r="H33" i="19"/>
  <c r="N33" i="19"/>
  <c r="T33" i="19"/>
  <c r="Z33" i="19"/>
  <c r="AF33" i="19"/>
  <c r="AL33" i="19"/>
  <c r="AR33" i="19"/>
  <c r="AX33" i="19"/>
  <c r="BD33" i="19"/>
  <c r="BJ33" i="19"/>
  <c r="BP33" i="19"/>
  <c r="BW30" i="19"/>
  <c r="BW33" i="19" s="1"/>
  <c r="BW32" i="19"/>
  <c r="BU54" i="19"/>
  <c r="U56" i="19"/>
  <c r="AM56" i="19"/>
  <c r="BE56" i="19"/>
  <c r="BV23" i="19"/>
  <c r="G25" i="19"/>
  <c r="AQ25" i="19"/>
  <c r="BI25" i="19"/>
  <c r="R40" i="19"/>
  <c r="AP40" i="19"/>
  <c r="BN40" i="19"/>
  <c r="BV54" i="19"/>
  <c r="BU15" i="19"/>
  <c r="L25" i="19"/>
  <c r="AD25" i="19"/>
  <c r="BU17" i="19"/>
  <c r="BU19" i="19"/>
  <c r="BW21" i="19"/>
  <c r="BW29" i="19"/>
  <c r="K33" i="19"/>
  <c r="Q33" i="19"/>
  <c r="W33" i="19"/>
  <c r="AC33" i="19"/>
  <c r="AI33" i="19"/>
  <c r="AO33" i="19"/>
  <c r="AU33" i="19"/>
  <c r="BA33" i="19"/>
  <c r="BG33" i="19"/>
  <c r="BM33" i="19"/>
  <c r="BS33" i="19"/>
  <c r="BW31" i="19"/>
  <c r="G40" i="19"/>
  <c r="M40" i="19"/>
  <c r="Y40" i="19"/>
  <c r="AE40" i="19"/>
  <c r="AQ40" i="19"/>
  <c r="AW40" i="19"/>
  <c r="BI40" i="19"/>
  <c r="BO40" i="19"/>
  <c r="BV43" i="19"/>
  <c r="BW54" i="19"/>
  <c r="BW56" i="19" s="1"/>
  <c r="BC25" i="19"/>
  <c r="X40" i="19"/>
  <c r="AV40" i="19"/>
  <c r="M25" i="19"/>
  <c r="S25" i="19"/>
  <c r="AE25" i="19"/>
  <c r="AK25" i="19"/>
  <c r="AW25" i="19"/>
  <c r="BO25" i="19"/>
  <c r="BV16" i="19"/>
  <c r="BV19" i="19"/>
  <c r="BU21" i="19"/>
  <c r="F33" i="19"/>
  <c r="L33" i="19"/>
  <c r="R33" i="19"/>
  <c r="X33" i="19"/>
  <c r="AD33" i="19"/>
  <c r="AJ33" i="19"/>
  <c r="AP33" i="19"/>
  <c r="AV33" i="19"/>
  <c r="BB33" i="19"/>
  <c r="BH33" i="19"/>
  <c r="BN33" i="19"/>
  <c r="BU30" i="19"/>
  <c r="I33" i="19"/>
  <c r="O33" i="19"/>
  <c r="AA33" i="19"/>
  <c r="AG33" i="19"/>
  <c r="AS33" i="19"/>
  <c r="AY33" i="19"/>
  <c r="BK33" i="19"/>
  <c r="BQ33" i="19"/>
  <c r="BU32" i="19"/>
  <c r="H40" i="19"/>
  <c r="N40" i="19"/>
  <c r="T40" i="19"/>
  <c r="Z40" i="19"/>
  <c r="AF40" i="19"/>
  <c r="AL40" i="19"/>
  <c r="AR40" i="19"/>
  <c r="AX40" i="19"/>
  <c r="BD40" i="19"/>
  <c r="BJ40" i="19"/>
  <c r="BP40" i="19"/>
  <c r="BW39" i="19"/>
  <c r="F56" i="19"/>
  <c r="L56" i="19"/>
  <c r="R56" i="19"/>
  <c r="X56" i="19"/>
  <c r="AD56" i="19"/>
  <c r="AJ56" i="19"/>
  <c r="AP56" i="19"/>
  <c r="AV56" i="19"/>
  <c r="BB56" i="19"/>
  <c r="BH56" i="19"/>
  <c r="BN56" i="19"/>
  <c r="BU55" i="19"/>
  <c r="I56" i="19"/>
  <c r="O56" i="19"/>
  <c r="AA56" i="19"/>
  <c r="AG56" i="19"/>
  <c r="AS56" i="19"/>
  <c r="AY56" i="19"/>
  <c r="BK56" i="19"/>
  <c r="BQ56" i="19"/>
  <c r="Y25" i="19"/>
  <c r="BU23" i="19"/>
  <c r="BU29" i="19"/>
  <c r="L40" i="19"/>
  <c r="AD40" i="19"/>
  <c r="BB40" i="19"/>
  <c r="N25" i="19"/>
  <c r="Z25" i="19"/>
  <c r="AL25" i="19"/>
  <c r="AX25" i="19"/>
  <c r="BP25" i="19"/>
  <c r="BV24" i="19"/>
  <c r="G33" i="19"/>
  <c r="M33" i="19"/>
  <c r="S33" i="19"/>
  <c r="Y33" i="19"/>
  <c r="AE33" i="19"/>
  <c r="AK33" i="19"/>
  <c r="AQ33" i="19"/>
  <c r="AW33" i="19"/>
  <c r="BC33" i="19"/>
  <c r="BI33" i="19"/>
  <c r="BO33" i="19"/>
  <c r="BV30" i="19"/>
  <c r="BV32" i="19"/>
  <c r="I40" i="19"/>
  <c r="O40" i="19"/>
  <c r="U40" i="19"/>
  <c r="AA40" i="19"/>
  <c r="AG40" i="19"/>
  <c r="AM40" i="19"/>
  <c r="AS40" i="19"/>
  <c r="AY40" i="19"/>
  <c r="BE40" i="19"/>
  <c r="BK40" i="19"/>
  <c r="BQ40" i="19"/>
  <c r="BU39" i="19"/>
  <c r="BU45" i="19"/>
  <c r="G47" i="19"/>
  <c r="G56" i="19"/>
  <c r="M56" i="19"/>
  <c r="S56" i="19"/>
  <c r="Y56" i="19"/>
  <c r="AE56" i="19"/>
  <c r="AK56" i="19"/>
  <c r="AQ56" i="19"/>
  <c r="AW56" i="19"/>
  <c r="BC56" i="19"/>
  <c r="BI56" i="19"/>
  <c r="BO56" i="19"/>
  <c r="BV55" i="19"/>
  <c r="P56" i="19"/>
  <c r="AH56" i="19"/>
  <c r="AZ56" i="19"/>
  <c r="BR56" i="19"/>
  <c r="F40" i="19"/>
  <c r="AJ40" i="19"/>
  <c r="BH40" i="19"/>
  <c r="H25" i="19"/>
  <c r="T25" i="19"/>
  <c r="AF25" i="19"/>
  <c r="AF57" i="19" s="1"/>
  <c r="AR25" i="19"/>
  <c r="BD25" i="19"/>
  <c r="BJ25" i="19"/>
  <c r="BW16" i="19"/>
  <c r="C25" i="19"/>
  <c r="I25" i="19"/>
  <c r="O25" i="19"/>
  <c r="U25" i="19"/>
  <c r="AA25" i="19"/>
  <c r="AG25" i="19"/>
  <c r="AM25" i="19"/>
  <c r="AS25" i="19"/>
  <c r="AY25" i="19"/>
  <c r="BE25" i="19"/>
  <c r="BK25" i="19"/>
  <c r="BQ25" i="19"/>
  <c r="BU16" i="19"/>
  <c r="R25" i="19"/>
  <c r="AJ25" i="19"/>
  <c r="AV25" i="19"/>
  <c r="BB25" i="19"/>
  <c r="BN25" i="19"/>
  <c r="F25" i="19"/>
  <c r="X25" i="19"/>
  <c r="AP25" i="19"/>
  <c r="BH25" i="19"/>
  <c r="BW23" i="19"/>
  <c r="S40" i="19"/>
  <c r="AK40" i="19"/>
  <c r="BC40" i="19"/>
  <c r="BU18" i="19"/>
  <c r="P25" i="19"/>
  <c r="AN25" i="19"/>
  <c r="AN57" i="19" s="1"/>
  <c r="BL25" i="19"/>
  <c r="BL57" i="19" s="1"/>
  <c r="BV18" i="19"/>
  <c r="BV38" i="19"/>
  <c r="BU38" i="19"/>
  <c r="V25" i="19"/>
  <c r="V57" i="19" s="1"/>
  <c r="AT25" i="19"/>
  <c r="AT57" i="19" s="1"/>
  <c r="BV21" i="19"/>
  <c r="C33" i="19"/>
  <c r="C40" i="19"/>
  <c r="BU36" i="19"/>
  <c r="F47" i="19"/>
  <c r="C56" i="19"/>
  <c r="D25" i="19"/>
  <c r="AB25" i="19"/>
  <c r="AB57" i="19" s="1"/>
  <c r="AZ25" i="19"/>
  <c r="BR25" i="19"/>
  <c r="BV15" i="19"/>
  <c r="D33" i="19"/>
  <c r="D40" i="19"/>
  <c r="BV36" i="19"/>
  <c r="D56" i="19"/>
  <c r="J25" i="19"/>
  <c r="J57" i="19" s="1"/>
  <c r="AH25" i="19"/>
  <c r="BF25" i="19"/>
  <c r="BF57" i="19" s="1"/>
  <c r="BW15" i="19"/>
  <c r="E33" i="19"/>
  <c r="BW43" i="19"/>
  <c r="BW47" i="19" s="1"/>
  <c r="E56" i="19"/>
  <c r="BW36" i="19"/>
  <c r="C28" i="18"/>
  <c r="D67" i="18"/>
  <c r="D44" i="18"/>
  <c r="C20" i="18"/>
  <c r="C44" i="18"/>
  <c r="D36" i="18"/>
  <c r="D51" i="18"/>
  <c r="J25" i="17"/>
  <c r="P25" i="17"/>
  <c r="V25" i="17"/>
  <c r="AB25" i="17"/>
  <c r="AH25" i="17"/>
  <c r="AN25" i="17"/>
  <c r="AT25" i="17"/>
  <c r="AZ25" i="17"/>
  <c r="BF25" i="17"/>
  <c r="BL25" i="17"/>
  <c r="BR25" i="17"/>
  <c r="BU24" i="17" s="1"/>
  <c r="BU39" i="17"/>
  <c r="BV55" i="17"/>
  <c r="D25" i="17"/>
  <c r="BW19" i="17"/>
  <c r="BV29" i="17"/>
  <c r="J33" i="17"/>
  <c r="P33" i="17"/>
  <c r="V33" i="17"/>
  <c r="AB33" i="17"/>
  <c r="AH33" i="17"/>
  <c r="AN33" i="17"/>
  <c r="AT33" i="17"/>
  <c r="AZ33" i="17"/>
  <c r="BF33" i="17"/>
  <c r="BL33" i="17"/>
  <c r="BR33" i="17"/>
  <c r="J40" i="17"/>
  <c r="P40" i="17"/>
  <c r="V40" i="17"/>
  <c r="AB40" i="17"/>
  <c r="AH40" i="17"/>
  <c r="AN40" i="17"/>
  <c r="AT40" i="17"/>
  <c r="AZ40" i="17"/>
  <c r="BF40" i="17"/>
  <c r="BL40" i="17"/>
  <c r="BR40" i="17"/>
  <c r="BU45" i="17"/>
  <c r="G47" i="17"/>
  <c r="H56" i="17"/>
  <c r="N56" i="17"/>
  <c r="T56" i="17"/>
  <c r="Z56" i="17"/>
  <c r="AF56" i="17"/>
  <c r="AL56" i="17"/>
  <c r="AR56" i="17"/>
  <c r="AX56" i="17"/>
  <c r="BD56" i="17"/>
  <c r="BJ56" i="17"/>
  <c r="BP56" i="17"/>
  <c r="BW55" i="17"/>
  <c r="BU17" i="17"/>
  <c r="BU19" i="17"/>
  <c r="BW31" i="17"/>
  <c r="BW38" i="17"/>
  <c r="BU54" i="17"/>
  <c r="BK56" i="17"/>
  <c r="BQ56" i="17"/>
  <c r="BV15" i="17"/>
  <c r="M25" i="17"/>
  <c r="S25" i="17"/>
  <c r="Y25" i="17"/>
  <c r="AE25" i="17"/>
  <c r="AK25" i="17"/>
  <c r="AQ25" i="17"/>
  <c r="AW25" i="17"/>
  <c r="BC25" i="17"/>
  <c r="BI25" i="17"/>
  <c r="BO25" i="17"/>
  <c r="BV17" i="17"/>
  <c r="BV19" i="17"/>
  <c r="BU21" i="17"/>
  <c r="F33" i="17"/>
  <c r="L33" i="17"/>
  <c r="R33" i="17"/>
  <c r="X33" i="17"/>
  <c r="AD33" i="17"/>
  <c r="AJ33" i="17"/>
  <c r="AP33" i="17"/>
  <c r="AV33" i="17"/>
  <c r="BB33" i="17"/>
  <c r="BH33" i="17"/>
  <c r="BN33" i="17"/>
  <c r="BU30" i="17"/>
  <c r="BU32" i="17"/>
  <c r="BU38" i="17"/>
  <c r="BV45" i="17"/>
  <c r="BV54" i="17"/>
  <c r="J56" i="17"/>
  <c r="P56" i="17"/>
  <c r="V56" i="17"/>
  <c r="AB56" i="17"/>
  <c r="AH56" i="17"/>
  <c r="AN56" i="17"/>
  <c r="AT56" i="17"/>
  <c r="AZ56" i="17"/>
  <c r="BF56" i="17"/>
  <c r="BL56" i="17"/>
  <c r="BR56" i="17"/>
  <c r="H25" i="17"/>
  <c r="T25" i="17"/>
  <c r="Z25" i="17"/>
  <c r="AF25" i="17"/>
  <c r="AL25" i="17"/>
  <c r="AR25" i="17"/>
  <c r="AX25" i="17"/>
  <c r="BD25" i="17"/>
  <c r="BJ25" i="17"/>
  <c r="BP25" i="17"/>
  <c r="BW16" i="17"/>
  <c r="BW18" i="17"/>
  <c r="BV21" i="17"/>
  <c r="BV30" i="17"/>
  <c r="BV32" i="17"/>
  <c r="G40" i="17"/>
  <c r="M40" i="17"/>
  <c r="S40" i="17"/>
  <c r="Y40" i="17"/>
  <c r="AE40" i="17"/>
  <c r="AK40" i="17"/>
  <c r="AQ40" i="17"/>
  <c r="AW40" i="17"/>
  <c r="BC40" i="17"/>
  <c r="BI40" i="17"/>
  <c r="BO40" i="17"/>
  <c r="BW54" i="17"/>
  <c r="N25" i="17"/>
  <c r="C25" i="17"/>
  <c r="I25" i="17"/>
  <c r="I57" i="17" s="1"/>
  <c r="O25" i="17"/>
  <c r="O57" i="17" s="1"/>
  <c r="U25" i="17"/>
  <c r="U57" i="17" s="1"/>
  <c r="AA25" i="17"/>
  <c r="AA57" i="17" s="1"/>
  <c r="AG25" i="17"/>
  <c r="AG57" i="17" s="1"/>
  <c r="AM25" i="17"/>
  <c r="AM57" i="17" s="1"/>
  <c r="AS25" i="17"/>
  <c r="AS57" i="17" s="1"/>
  <c r="AY25" i="17"/>
  <c r="AY57" i="17" s="1"/>
  <c r="BE25" i="17"/>
  <c r="BE57" i="17" s="1"/>
  <c r="BK25" i="17"/>
  <c r="BQ25" i="17"/>
  <c r="BU16" i="17"/>
  <c r="BU18" i="17"/>
  <c r="BW21" i="17"/>
  <c r="BW23" i="17"/>
  <c r="H33" i="17"/>
  <c r="N33" i="17"/>
  <c r="T33" i="17"/>
  <c r="Z33" i="17"/>
  <c r="AF33" i="17"/>
  <c r="AL33" i="17"/>
  <c r="AR33" i="17"/>
  <c r="AX33" i="17"/>
  <c r="BD33" i="17"/>
  <c r="BJ33" i="17"/>
  <c r="BP33" i="17"/>
  <c r="BW30" i="17"/>
  <c r="BW32" i="17"/>
  <c r="H40" i="17"/>
  <c r="N40" i="17"/>
  <c r="T40" i="17"/>
  <c r="Z40" i="17"/>
  <c r="AF40" i="17"/>
  <c r="AL40" i="17"/>
  <c r="AR40" i="17"/>
  <c r="AX40" i="17"/>
  <c r="BD40" i="17"/>
  <c r="BJ40" i="17"/>
  <c r="BP40" i="17"/>
  <c r="BW39" i="17"/>
  <c r="BU43" i="17"/>
  <c r="F56" i="17"/>
  <c r="L56" i="17"/>
  <c r="R56" i="17"/>
  <c r="X56" i="17"/>
  <c r="AD56" i="17"/>
  <c r="AJ56" i="17"/>
  <c r="AP56" i="17"/>
  <c r="AV56" i="17"/>
  <c r="BB56" i="17"/>
  <c r="BH56" i="17"/>
  <c r="BN56" i="17"/>
  <c r="BU55" i="17"/>
  <c r="BW29" i="17"/>
  <c r="R40" i="17"/>
  <c r="AJ40" i="17"/>
  <c r="BB40" i="17"/>
  <c r="BV47" i="17"/>
  <c r="E25" i="17"/>
  <c r="K25" i="17"/>
  <c r="K57" i="17" s="1"/>
  <c r="Q25" i="17"/>
  <c r="Q57" i="17" s="1"/>
  <c r="W25" i="17"/>
  <c r="W57" i="17" s="1"/>
  <c r="AC25" i="17"/>
  <c r="AC57" i="17" s="1"/>
  <c r="AI25" i="17"/>
  <c r="AI57" i="17" s="1"/>
  <c r="AO25" i="17"/>
  <c r="AO57" i="17" s="1"/>
  <c r="AU25" i="17"/>
  <c r="AU57" i="17" s="1"/>
  <c r="BA25" i="17"/>
  <c r="BA57" i="17" s="1"/>
  <c r="BG25" i="17"/>
  <c r="BG57" i="17" s="1"/>
  <c r="BM25" i="17"/>
  <c r="BM57" i="17" s="1"/>
  <c r="BS25" i="17"/>
  <c r="BV24" i="17" s="1"/>
  <c r="BW17" i="17"/>
  <c r="BV23" i="17"/>
  <c r="BV39" i="17"/>
  <c r="G25" i="17"/>
  <c r="BV38" i="17"/>
  <c r="D47" i="17"/>
  <c r="J47" i="17"/>
  <c r="P47" i="17"/>
  <c r="V47" i="17"/>
  <c r="AB47" i="17"/>
  <c r="AH47" i="17"/>
  <c r="AN47" i="17"/>
  <c r="AT47" i="17"/>
  <c r="AZ47" i="17"/>
  <c r="BF47" i="17"/>
  <c r="BL47" i="17"/>
  <c r="BR47" i="17"/>
  <c r="BU15" i="17"/>
  <c r="C33" i="17"/>
  <c r="C40" i="17"/>
  <c r="BU36" i="17"/>
  <c r="F47" i="17"/>
  <c r="C56" i="17"/>
  <c r="BV31" i="17"/>
  <c r="D33" i="17"/>
  <c r="D40" i="17"/>
  <c r="BV36" i="17"/>
  <c r="D56" i="17"/>
  <c r="BW15" i="17"/>
  <c r="E33" i="17"/>
  <c r="BW43" i="17"/>
  <c r="BW47" i="17" s="1"/>
  <c r="E56" i="17"/>
  <c r="BW36" i="17"/>
  <c r="BV56" i="19" l="1"/>
  <c r="BS57" i="19"/>
  <c r="BV56" i="17"/>
  <c r="BP57" i="19"/>
  <c r="BI57" i="17"/>
  <c r="Y57" i="17"/>
  <c r="BR57" i="19"/>
  <c r="BQ57" i="17"/>
  <c r="BW33" i="17"/>
  <c r="R57" i="17"/>
  <c r="AP57" i="17"/>
  <c r="AJ57" i="17"/>
  <c r="BQ57" i="19"/>
  <c r="BU56" i="17"/>
  <c r="BU47" i="17"/>
  <c r="BU40" i="17"/>
  <c r="AV57" i="17"/>
  <c r="L57" i="17"/>
  <c r="BM57" i="19"/>
  <c r="AC57" i="19"/>
  <c r="AL57" i="19"/>
  <c r="BG57" i="19"/>
  <c r="BA57" i="19"/>
  <c r="BV33" i="19"/>
  <c r="H57" i="19"/>
  <c r="AR57" i="19"/>
  <c r="W57" i="19"/>
  <c r="Z57" i="19"/>
  <c r="BJ57" i="19"/>
  <c r="U57" i="19"/>
  <c r="BN57" i="19"/>
  <c r="AU57" i="19"/>
  <c r="K57" i="19"/>
  <c r="L57" i="19"/>
  <c r="BC57" i="19"/>
  <c r="AI57" i="19"/>
  <c r="T57" i="19"/>
  <c r="AG57" i="19"/>
  <c r="BW40" i="19"/>
  <c r="P57" i="19"/>
  <c r="BK57" i="19"/>
  <c r="AQ57" i="19"/>
  <c r="BU56" i="19"/>
  <c r="Q57" i="19"/>
  <c r="G57" i="19"/>
  <c r="BH57" i="19"/>
  <c r="BE57" i="19"/>
  <c r="Y57" i="19"/>
  <c r="BD57" i="19"/>
  <c r="BU33" i="19"/>
  <c r="AE57" i="19"/>
  <c r="BI57" i="19"/>
  <c r="AH57" i="19"/>
  <c r="AP57" i="19"/>
  <c r="AX57" i="19"/>
  <c r="N57" i="19"/>
  <c r="AD57" i="19"/>
  <c r="AM57" i="19"/>
  <c r="BU47" i="19"/>
  <c r="BV47" i="19"/>
  <c r="S57" i="19"/>
  <c r="BW24" i="19"/>
  <c r="BW25" i="19" s="1"/>
  <c r="BB57" i="19"/>
  <c r="AA57" i="19"/>
  <c r="M57" i="19"/>
  <c r="BV25" i="19"/>
  <c r="AV57" i="19"/>
  <c r="BO57" i="19"/>
  <c r="F57" i="19"/>
  <c r="AJ57" i="19"/>
  <c r="AY57" i="19"/>
  <c r="O57" i="19"/>
  <c r="AW57" i="19"/>
  <c r="C57" i="19"/>
  <c r="E57" i="19"/>
  <c r="AZ57" i="19"/>
  <c r="X57" i="19"/>
  <c r="R57" i="19"/>
  <c r="AS57" i="19"/>
  <c r="I57" i="19"/>
  <c r="AK57" i="19"/>
  <c r="D68" i="18"/>
  <c r="D69" i="18" s="1"/>
  <c r="BS57" i="17"/>
  <c r="BR57" i="17"/>
  <c r="AH57" i="17"/>
  <c r="BL57" i="17"/>
  <c r="AB57" i="17"/>
  <c r="BB57" i="17"/>
  <c r="BW40" i="17"/>
  <c r="AR57" i="17"/>
  <c r="AD57" i="17"/>
  <c r="BN57" i="17"/>
  <c r="BH57" i="17"/>
  <c r="BU24" i="19"/>
  <c r="BU40" i="19"/>
  <c r="BV40" i="19"/>
  <c r="D57" i="19"/>
  <c r="C68" i="18"/>
  <c r="C69" i="18" s="1"/>
  <c r="E57" i="17"/>
  <c r="BF57" i="17"/>
  <c r="BW24" i="17"/>
  <c r="G57" i="17"/>
  <c r="BK57" i="17"/>
  <c r="X57" i="17"/>
  <c r="BW56" i="17"/>
  <c r="F57" i="17"/>
  <c r="BU33" i="17"/>
  <c r="BC57" i="17"/>
  <c r="S57" i="17"/>
  <c r="AL57" i="17"/>
  <c r="BP57" i="17"/>
  <c r="AW57" i="17"/>
  <c r="AZ57" i="17"/>
  <c r="BJ57" i="17"/>
  <c r="BV25" i="17"/>
  <c r="D57" i="17"/>
  <c r="J57" i="17"/>
  <c r="N57" i="17"/>
  <c r="BD57" i="17"/>
  <c r="T57" i="17"/>
  <c r="AK57" i="17"/>
  <c r="V57" i="17"/>
  <c r="AF57" i="17"/>
  <c r="M57" i="17"/>
  <c r="P57" i="17"/>
  <c r="Z57" i="17"/>
  <c r="AQ57" i="17"/>
  <c r="C57" i="17"/>
  <c r="AT57" i="17"/>
  <c r="BV33" i="17"/>
  <c r="BU25" i="17"/>
  <c r="AN57" i="17"/>
  <c r="AX57" i="17"/>
  <c r="H57" i="17"/>
  <c r="BO57" i="17"/>
  <c r="AE57" i="17"/>
  <c r="BV40" i="17"/>
  <c r="BW57" i="19" l="1"/>
  <c r="BU25" i="19"/>
  <c r="BU57" i="19" s="1"/>
  <c r="BU57" i="17"/>
  <c r="BW25" i="17"/>
  <c r="BW57" i="17" s="1"/>
  <c r="BV57" i="19"/>
  <c r="BV57" i="17"/>
</calcChain>
</file>

<file path=xl/sharedStrings.xml><?xml version="1.0" encoding="utf-8"?>
<sst xmlns="http://schemas.openxmlformats.org/spreadsheetml/2006/main" count="781" uniqueCount="186">
  <si>
    <t>Entrate</t>
  </si>
  <si>
    <t>COMPETENZA</t>
  </si>
  <si>
    <t>CASSA</t>
  </si>
  <si>
    <t>TOTALE GENERALE DELLE ENTRATE</t>
  </si>
  <si>
    <t xml:space="preserve">Competenza </t>
  </si>
  <si>
    <t>Cassa</t>
  </si>
  <si>
    <t>Prospetto di cui all'articolo 8, comma 1, del Decreto Legge 24 aprile 2014, n. 66</t>
  </si>
  <si>
    <t>Titolo
Tipologia</t>
  </si>
  <si>
    <t>Fondo pluriennale vincolato per spese correnti</t>
  </si>
  <si>
    <t>Denominazione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</si>
  <si>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</si>
  <si>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</si>
  <si>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</si>
  <si>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</si>
  <si>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>Entrate correnti di natura tributaria, contributiva e perequativa</t>
  </si>
  <si>
    <t>Tipologia 101: Imposte, tasse e proventi assimilati</t>
  </si>
  <si>
    <t>Tipologia 102: Tributi destinati al finanziamento della sanità</t>
  </si>
  <si>
    <t>Tipologia 103: Tributi devoluti e regolati alle autonomie speciali</t>
  </si>
  <si>
    <t>Tipologia 104: Compartecipazioni di tributi</t>
  </si>
  <si>
    <t>Tipologia 301: Fondi perequativi da Amministrazioni Centrali</t>
  </si>
  <si>
    <t>Tipologia 302: Fondi perequativi dalla Regione o Provincia autonoma</t>
  </si>
  <si>
    <t>TOTALE TITOLO 1: Entrate correnti di natura tributaria, contributiva e perequativa</t>
  </si>
  <si>
    <t>TITOLO 2</t>
  </si>
  <si>
    <t>Trasferimenti correnti</t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</si>
  <si>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</si>
  <si>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</si>
  <si>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</si>
  <si>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</si>
  <si>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</si>
  <si>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TOTALE TITOLO 2: Trasferimenti correnti</t>
  </si>
  <si>
    <t>TITOLO 3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</si>
  <si>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</si>
  <si>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</si>
  <si>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</si>
  <si>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</si>
  <si>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</si>
  <si>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</si>
  <si>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3: Entrate extratributarie</t>
  </si>
  <si>
    <t>TITOLO 4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</si>
  <si>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</si>
  <si>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</si>
  <si>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</si>
  <si>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</si>
  <si>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</si>
  <si>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</si>
  <si>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>TOTALE TITOLO 4: Entrate in conto capitale</t>
  </si>
  <si>
    <t>TITOLO 5</t>
  </si>
  <si>
    <t>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</si>
  <si>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</si>
  <si>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</si>
  <si>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</si>
  <si>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</si>
  <si>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</si>
  <si>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>TITOLO 6</t>
  </si>
  <si>
    <t>Accensione prestiti</t>
  </si>
  <si>
    <t>TOTALE TITOLO 6: Accensione prestiti</t>
  </si>
  <si>
    <t>TITOLO 7</t>
  </si>
  <si>
    <t>Anticipazioni da istituto tesoriere/cassiere</t>
  </si>
  <si>
    <t>Tipologia 100: Anticipazioni da istituto tesoriere/cassiere</t>
  </si>
  <si>
    <t>TOTALE TITOLO 7: Anticipazioni da istituto tesoriere/cassiere</t>
  </si>
  <si>
    <t>TITOLO 9</t>
  </si>
  <si>
    <t>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</si>
  <si>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</si>
  <si>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</si>
  <si>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</si>
  <si>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 TITOLI</t>
  </si>
  <si>
    <t>TITOLI E MACROAGGREGATI DI SPESA/ MISSIONI</t>
  </si>
  <si>
    <t>Servizi istituzionali, generali e
di gestione</t>
  </si>
  <si>
    <t>Giustizia</t>
  </si>
  <si>
    <t>Ordine pubblico e sicurezza</t>
  </si>
  <si>
    <t>Istruzione e diritto allo studio</t>
  </si>
  <si>
    <t>Tutela e valorizzazione dei beni e
delle attività culturali</t>
  </si>
  <si>
    <t>di cui fondo pluriennale vincolato</t>
  </si>
  <si>
    <t>TITOLO 1 - Spese correnti</t>
  </si>
  <si>
    <t>Redditi da lavoro dipendente</t>
  </si>
  <si>
    <t>Imposte e tasse a carico dell'ente</t>
  </si>
  <si>
    <t>Acquisto di beni e servizi</t>
  </si>
  <si>
    <t>Trasferimenti di tributi</t>
  </si>
  <si>
    <t>Fondi perequativi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</si>
  <si>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</si>
  <si>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</si>
  <si>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</si>
  <si>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</si>
  <si>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</si>
  <si>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</si>
  <si>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</si>
  <si>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</si>
  <si>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</si>
  <si>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</si>
  <si>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</si>
  <si>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</si>
  <si>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di attività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</si>
  <si>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</si>
  <si>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</si>
  <si>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</si>
  <si>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</si>
  <si>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</si>
  <si>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di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</si>
  <si>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</si>
  <si>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</si>
  <si>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</si>
  <si>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</si>
  <si>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TOTALE TITOLO 4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</si>
  <si>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</si>
  <si>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</si>
  <si>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</si>
  <si>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</si>
  <si>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</si>
  <si>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</si>
  <si>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</si>
  <si>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</si>
  <si>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</si>
  <si>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</si>
  <si>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</si>
  <si>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</si>
  <si>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Soccorso civile</t>
  </si>
  <si>
    <t>Diritti sociali, politiche sociali e
famiglia</t>
  </si>
  <si>
    <t>Tutela della salute</t>
  </si>
  <si>
    <t>Sviluppo economico e
competitività</t>
  </si>
  <si>
    <t>Politiche per il lavoro e la
formazione professionale</t>
  </si>
  <si>
    <t>Agricoltura, politiche
agroalimentari e pesca</t>
  </si>
  <si>
    <t>Energia e diversificazione delle
fonti energetiche</t>
  </si>
  <si>
    <t>Relazioni con le altre
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</si>
  <si>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</si>
  <si>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</si>
  <si>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</si>
  <si>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</si>
  <si>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</si>
  <si>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Ripiano
disavanzo</t>
  </si>
  <si>
    <t>Totale generale delle spese</t>
  </si>
  <si>
    <t>DATI PREVISIONALI ANNO</t>
  </si>
  <si>
    <t>Spese missioni</t>
  </si>
  <si>
    <t>Politiche giovanili, sport e tempo libero</t>
  </si>
  <si>
    <t>DISAVANZO NELL'ESERCIZIO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</si>
  <si>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</si>
  <si>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</si>
  <si>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</si>
  <si>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</si>
  <si>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</si>
  <si>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</si>
  <si>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</si>
  <si>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</si>
  <si>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</si>
  <si>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</si>
  <si>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201</t>
  </si>
  <si>
    <t>202</t>
  </si>
  <si>
    <t>203</t>
  </si>
  <si>
    <t>204</t>
  </si>
  <si>
    <t>205</t>
  </si>
  <si>
    <t>301</t>
  </si>
  <si>
    <t>302</t>
  </si>
  <si>
    <t>303</t>
  </si>
  <si>
    <t>304</t>
  </si>
  <si>
    <t>401</t>
  </si>
  <si>
    <t>402</t>
  </si>
  <si>
    <t>403</t>
  </si>
  <si>
    <t>404</t>
  </si>
  <si>
    <t>501</t>
  </si>
  <si>
    <t>701</t>
  </si>
  <si>
    <t>702</t>
  </si>
  <si>
    <t>10101</t>
  </si>
  <si>
    <t>10102</t>
  </si>
  <si>
    <t>10103</t>
  </si>
  <si>
    <t>10104</t>
  </si>
  <si>
    <t>20101</t>
  </si>
  <si>
    <t>20102</t>
  </si>
  <si>
    <t>20103</t>
  </si>
  <si>
    <t>20104</t>
  </si>
  <si>
    <t>20105</t>
  </si>
  <si>
    <t>30100</t>
  </si>
  <si>
    <t>30200</t>
  </si>
  <si>
    <t>30300</t>
  </si>
  <si>
    <t>30400</t>
  </si>
  <si>
    <t>30500</t>
  </si>
  <si>
    <t>40200</t>
  </si>
  <si>
    <t>40300</t>
  </si>
  <si>
    <t>40400</t>
  </si>
  <si>
    <t>40500</t>
  </si>
  <si>
    <t>50300</t>
  </si>
  <si>
    <t>50400</t>
  </si>
  <si>
    <t>60300</t>
  </si>
  <si>
    <t>90100</t>
  </si>
  <si>
    <t>90200</t>
  </si>
  <si>
    <t>2025</t>
  </si>
  <si>
    <t>2026</t>
  </si>
  <si>
    <t>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</si>
</sst>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43" x14ac:knownFonts="1">
    <font>
      <sz val="10"/>
      <name val="Arial"/>
    </font>
    <font>
      <b/>
      <i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sz val="8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20"/>
      <color indexed="8"/>
      <name val="Calibri"/>
      <family val="2"/>
    </font>
    <font>
      <sz val="2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10"/>
      <color indexed="8"/>
      <name val="Calibri"/>
      <family val="2"/>
    </font>
    <font>
      <i/>
      <sz val="10"/>
      <name val="Arial"/>
      <family val="2"/>
    </font>
    <font>
      <i/>
      <sz val="10"/>
      <color indexed="8"/>
      <name val="Calibri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4"/>
      <name val="Calibri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BAFF8B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4" fillId="0" borderId="0"/>
    <xf numFmtId="0" fontId="25" fillId="0" borderId="29" applyNumberFormat="0" applyFill="0" applyAlignment="0" applyProtection="0"/>
    <xf numFmtId="0" fontId="26" fillId="0" borderId="30" applyNumberFormat="0" applyFill="0" applyAlignment="0" applyProtection="0"/>
    <xf numFmtId="0" fontId="27" fillId="0" borderId="31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32" applyNumberFormat="0" applyAlignment="0" applyProtection="0"/>
    <xf numFmtId="0" fontId="32" fillId="9" borderId="33" applyNumberFormat="0" applyAlignment="0" applyProtection="0"/>
    <xf numFmtId="0" fontId="33" fillId="9" borderId="32" applyNumberFormat="0" applyAlignment="0" applyProtection="0"/>
    <xf numFmtId="0" fontId="34" fillId="0" borderId="34" applyNumberFormat="0" applyFill="0" applyAlignment="0" applyProtection="0"/>
    <xf numFmtId="0" fontId="35" fillId="10" borderId="35" applyNumberFormat="0" applyAlignment="0" applyProtection="0"/>
    <xf numFmtId="0" fontId="36" fillId="0" borderId="0" applyNumberFormat="0" applyFill="0" applyBorder="0" applyAlignment="0" applyProtection="0"/>
    <xf numFmtId="0" fontId="24" fillId="11" borderId="36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37" applyNumberFormat="0" applyFill="0" applyAlignment="0" applyProtection="0"/>
    <xf numFmtId="0" fontId="39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39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39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9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9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39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164" fontId="41" fillId="0" borderId="0" applyFont="0" applyFill="0" applyBorder="0" applyAlignment="0" applyProtection="0"/>
    <xf numFmtId="0" fontId="42" fillId="0" borderId="0"/>
    <xf numFmtId="164" fontId="42" fillId="0" borderId="0" applyFont="0" applyFill="0" applyBorder="0" applyAlignment="0" applyProtection="0"/>
  </cellStyleXfs>
  <cellXfs count="169"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43" fontId="0" fillId="0" borderId="0" xfId="1" applyFont="1" applyFill="1" applyBorder="1" applyAlignment="1" applyProtection="1">
      <alignment vertical="center"/>
    </xf>
    <xf numFmtId="0" fontId="0" fillId="4" borderId="3" xfId="0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43" fontId="4" fillId="0" borderId="0" xfId="1" applyFont="1" applyFill="1" applyBorder="1" applyAlignment="1" applyProtection="1">
      <alignment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0" fontId="8" fillId="0" borderId="3" xfId="0" applyFont="1" applyBorder="1" applyAlignment="1">
      <alignment vertical="top" wrapText="1"/>
    </xf>
    <xf numFmtId="43" fontId="0" fillId="0" borderId="3" xfId="1" applyFont="1" applyFill="1" applyBorder="1" applyAlignment="1" applyProtection="1"/>
    <xf numFmtId="43" fontId="3" fillId="4" borderId="3" xfId="1" applyFont="1" applyFill="1" applyBorder="1" applyAlignment="1" applyProtection="1"/>
    <xf numFmtId="0" fontId="6" fillId="4" borderId="4" xfId="0" applyFont="1" applyFill="1" applyBorder="1" applyAlignment="1">
      <alignment vertical="top" wrapText="1"/>
    </xf>
    <xf numFmtId="43" fontId="4" fillId="4" borderId="4" xfId="1" applyFont="1" applyFill="1" applyBorder="1" applyAlignment="1" applyProtection="1"/>
    <xf numFmtId="0" fontId="6" fillId="0" borderId="1" xfId="0" applyFont="1" applyBorder="1" applyAlignment="1">
      <alignment vertical="top" wrapText="1"/>
    </xf>
    <xf numFmtId="43" fontId="0" fillId="0" borderId="1" xfId="1" applyFont="1" applyFill="1" applyBorder="1" applyAlignment="1" applyProtection="1"/>
    <xf numFmtId="0" fontId="0" fillId="4" borderId="5" xfId="0" applyFill="1" applyBorder="1"/>
    <xf numFmtId="0" fontId="6" fillId="4" borderId="5" xfId="0" applyFont="1" applyFill="1" applyBorder="1" applyAlignment="1">
      <alignment vertical="center" wrapText="1"/>
    </xf>
    <xf numFmtId="43" fontId="4" fillId="4" borderId="5" xfId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right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top"/>
    </xf>
    <xf numFmtId="0" fontId="0" fillId="0" borderId="11" xfId="0" applyBorder="1"/>
    <xf numFmtId="0" fontId="6" fillId="0" borderId="11" xfId="0" applyFont="1" applyBorder="1" applyAlignment="1">
      <alignment vertical="top" wrapText="1"/>
    </xf>
    <xf numFmtId="43" fontId="0" fillId="0" borderId="11" xfId="1" applyFont="1" applyFill="1" applyBorder="1" applyAlignment="1" applyProtection="1"/>
    <xf numFmtId="43" fontId="21" fillId="0" borderId="3" xfId="1" applyFont="1" applyFill="1" applyBorder="1" applyAlignment="1" applyProtection="1">
      <alignment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 wrapText="1"/>
    </xf>
    <xf numFmtId="43" fontId="22" fillId="0" borderId="3" xfId="1" applyFont="1" applyFill="1" applyBorder="1" applyAlignment="1" applyProtection="1">
      <alignment vertical="center" wrapText="1"/>
    </xf>
    <xf numFmtId="0" fontId="11" fillId="0" borderId="0" xfId="0" applyFont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12" fillId="0" borderId="2" xfId="0" applyFont="1" applyBorder="1" applyAlignment="1">
      <alignment horizontal="center" vertical="center"/>
    </xf>
    <xf numFmtId="4" fontId="16" fillId="0" borderId="15" xfId="0" applyNumberFormat="1" applyFont="1" applyBorder="1"/>
    <xf numFmtId="4" fontId="16" fillId="0" borderId="9" xfId="0" applyNumberFormat="1" applyFont="1" applyBorder="1"/>
    <xf numFmtId="0" fontId="12" fillId="0" borderId="16" xfId="0" applyFont="1" applyBorder="1"/>
    <xf numFmtId="0" fontId="18" fillId="0" borderId="0" xfId="0" applyFont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3" fontId="10" fillId="0" borderId="3" xfId="1" applyFont="1" applyBorder="1"/>
    <xf numFmtId="43" fontId="10" fillId="0" borderId="1" xfId="1" applyFont="1" applyBorder="1"/>
    <xf numFmtId="43" fontId="15" fillId="2" borderId="15" xfId="1" applyFont="1" applyFill="1" applyBorder="1" applyAlignment="1">
      <alignment horizontal="right" vertical="center"/>
    </xf>
    <xf numFmtId="43" fontId="6" fillId="0" borderId="3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0" fillId="0" borderId="3" xfId="1" applyFont="1" applyBorder="1"/>
    <xf numFmtId="43" fontId="21" fillId="0" borderId="0" xfId="1" applyFont="1"/>
    <xf numFmtId="43" fontId="21" fillId="0" borderId="3" xfId="1" applyFont="1" applyBorder="1" applyAlignment="1">
      <alignment horizontal="center" vertical="center"/>
    </xf>
    <xf numFmtId="43" fontId="21" fillId="0" borderId="3" xfId="1" applyFont="1" applyBorder="1"/>
    <xf numFmtId="43" fontId="22" fillId="0" borderId="3" xfId="1" applyFont="1" applyBorder="1" applyAlignment="1">
      <alignment vertical="center" wrapText="1"/>
    </xf>
    <xf numFmtId="43" fontId="21" fillId="0" borderId="0" xfId="1" applyFont="1" applyAlignment="1">
      <alignment vertical="center"/>
    </xf>
    <xf numFmtId="43" fontId="21" fillId="2" borderId="3" xfId="1" applyFont="1" applyFill="1" applyBorder="1" applyAlignment="1">
      <alignment horizontal="right" vertical="center"/>
    </xf>
    <xf numFmtId="43" fontId="21" fillId="4" borderId="3" xfId="1" applyFont="1" applyFill="1" applyBorder="1" applyAlignment="1" applyProtection="1">
      <alignment vertical="center"/>
    </xf>
    <xf numFmtId="43" fontId="22" fillId="4" borderId="3" xfId="1" applyFont="1" applyFill="1" applyBorder="1" applyAlignment="1" applyProtection="1">
      <alignment vertical="center"/>
    </xf>
    <xf numFmtId="43" fontId="21" fillId="0" borderId="3" xfId="1" applyFont="1" applyBorder="1" applyAlignment="1">
      <alignment vertical="center"/>
    </xf>
    <xf numFmtId="49" fontId="40" fillId="0" borderId="0" xfId="1" applyNumberFormat="1" applyFont="1" applyAlignment="1">
      <alignment horizontal="left"/>
    </xf>
    <xf numFmtId="49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4" fontId="16" fillId="0" borderId="0" xfId="0" applyNumberFormat="1" applyFont="1"/>
    <xf numFmtId="0" fontId="0" fillId="0" borderId="22" xfId="0" applyBorder="1"/>
    <xf numFmtId="0" fontId="12" fillId="0" borderId="3" xfId="0" applyFont="1" applyBorder="1" applyAlignment="1">
      <alignment horizontal="center" vertical="center"/>
    </xf>
    <xf numFmtId="4" fontId="0" fillId="0" borderId="3" xfId="0" applyNumberFormat="1" applyBorder="1"/>
    <xf numFmtId="0" fontId="12" fillId="0" borderId="38" xfId="0" applyFont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43" fontId="6" fillId="0" borderId="22" xfId="1" applyFont="1" applyBorder="1" applyAlignment="1">
      <alignment vertical="center" wrapText="1"/>
    </xf>
    <xf numFmtId="43" fontId="0" fillId="0" borderId="22" xfId="1" applyFont="1" applyBorder="1" applyAlignment="1">
      <alignment vertical="center"/>
    </xf>
    <xf numFmtId="43" fontId="0" fillId="0" borderId="22" xfId="1" applyFont="1" applyBorder="1"/>
    <xf numFmtId="43" fontId="3" fillId="0" borderId="3" xfId="1" applyFont="1" applyFill="1" applyBorder="1" applyAlignment="1" applyProtection="1"/>
    <xf numFmtId="43" fontId="0" fillId="0" borderId="3" xfId="1" applyFont="1" applyFill="1" applyBorder="1"/>
    <xf numFmtId="43" fontId="6" fillId="0" borderId="3" xfId="1" applyFont="1" applyFill="1" applyBorder="1" applyAlignment="1">
      <alignment vertical="center" wrapText="1"/>
    </xf>
    <xf numFmtId="43" fontId="0" fillId="0" borderId="3" xfId="1" applyFont="1" applyFill="1" applyBorder="1" applyAlignment="1">
      <alignment vertical="center"/>
    </xf>
    <xf numFmtId="0" fontId="12" fillId="0" borderId="0" xfId="0" applyFont="1"/>
    <xf numFmtId="0" fontId="20" fillId="0" borderId="0" xfId="0" applyFont="1" applyAlignment="1">
      <alignment horizontal="center" vertical="center" wrapText="1"/>
    </xf>
    <xf numFmtId="0" fontId="0" fillId="0" borderId="25" xfId="0" applyBorder="1"/>
    <xf numFmtId="0" fontId="4" fillId="0" borderId="0" xfId="0" applyFont="1"/>
    <xf numFmtId="43" fontId="15" fillId="2" borderId="3" xfId="1" applyFont="1" applyFill="1" applyBorder="1" applyAlignment="1">
      <alignment horizontal="right" vertical="center"/>
    </xf>
    <xf numFmtId="4" fontId="4" fillId="0" borderId="0" xfId="0" applyNumberFormat="1" applyFont="1"/>
    <xf numFmtId="4" fontId="11" fillId="0" borderId="3" xfId="3" applyNumberFormat="1" applyBorder="1"/>
    <xf numFmtId="4" fontId="11" fillId="0" borderId="0" xfId="3" applyNumberForma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7" fillId="0" borderId="2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4" fontId="0" fillId="0" borderId="1" xfId="0" applyNumberFormat="1" applyBorder="1"/>
    <xf numFmtId="4" fontId="11" fillId="0" borderId="1" xfId="3" applyNumberFormat="1" applyBorder="1"/>
    <xf numFmtId="43" fontId="0" fillId="0" borderId="1" xfId="1" applyFont="1" applyBorder="1"/>
    <xf numFmtId="43" fontId="3" fillId="4" borderId="1" xfId="1" applyFont="1" applyFill="1" applyBorder="1" applyAlignment="1" applyProtection="1"/>
    <xf numFmtId="0" fontId="12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vertical="center" wrapText="1"/>
    </xf>
    <xf numFmtId="43" fontId="6" fillId="0" borderId="40" xfId="1" applyFont="1" applyBorder="1" applyAlignment="1">
      <alignment vertical="center" wrapText="1"/>
    </xf>
    <xf numFmtId="43" fontId="0" fillId="0" borderId="40" xfId="1" applyFont="1" applyBorder="1" applyAlignment="1">
      <alignment vertical="center"/>
    </xf>
    <xf numFmtId="43" fontId="0" fillId="0" borderId="40" xfId="1" applyFont="1" applyBorder="1"/>
    <xf numFmtId="43" fontId="10" fillId="0" borderId="40" xfId="1" applyFont="1" applyBorder="1"/>
    <xf numFmtId="0" fontId="0" fillId="0" borderId="40" xfId="0" applyBorder="1"/>
    <xf numFmtId="43" fontId="3" fillId="0" borderId="1" xfId="1" applyFont="1" applyFill="1" applyBorder="1" applyAlignment="1" applyProtection="1"/>
    <xf numFmtId="0" fontId="12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vertical="center" wrapText="1"/>
    </xf>
    <xf numFmtId="43" fontId="6" fillId="0" borderId="42" xfId="1" applyFont="1" applyBorder="1" applyAlignment="1">
      <alignment vertical="center" wrapText="1"/>
    </xf>
    <xf numFmtId="43" fontId="0" fillId="0" borderId="42" xfId="1" applyFont="1" applyBorder="1" applyAlignment="1">
      <alignment vertical="center"/>
    </xf>
    <xf numFmtId="43" fontId="0" fillId="0" borderId="42" xfId="1" applyFont="1" applyBorder="1"/>
    <xf numFmtId="0" fontId="0" fillId="0" borderId="42" xfId="0" applyBorder="1"/>
    <xf numFmtId="0" fontId="12" fillId="0" borderId="42" xfId="0" applyFont="1" applyBorder="1" applyAlignment="1">
      <alignment horizontal="center" vertical="center"/>
    </xf>
    <xf numFmtId="43" fontId="10" fillId="0" borderId="42" xfId="1" applyFont="1" applyBorder="1"/>
    <xf numFmtId="43" fontId="6" fillId="0" borderId="42" xfId="1" applyFont="1" applyFill="1" applyBorder="1" applyAlignment="1">
      <alignment vertical="center" wrapText="1"/>
    </xf>
    <xf numFmtId="43" fontId="0" fillId="0" borderId="42" xfId="1" applyFont="1" applyFill="1" applyBorder="1" applyAlignment="1">
      <alignment vertical="center"/>
    </xf>
    <xf numFmtId="43" fontId="0" fillId="0" borderId="42" xfId="1" applyFont="1" applyFill="1" applyBorder="1"/>
    <xf numFmtId="43" fontId="0" fillId="0" borderId="1" xfId="1" applyFont="1" applyFill="1" applyBorder="1"/>
    <xf numFmtId="0" fontId="12" fillId="0" borderId="43" xfId="0" applyFont="1" applyBorder="1" applyAlignment="1">
      <alignment horizontal="center" vertical="center"/>
    </xf>
    <xf numFmtId="4" fontId="0" fillId="0" borderId="0" xfId="0" applyNumberFormat="1" applyBorder="1"/>
    <xf numFmtId="4" fontId="16" fillId="0" borderId="0" xfId="0" applyNumberFormat="1" applyFont="1" applyBorder="1"/>
  </cellXfs>
  <cellStyles count="49">
    <cellStyle name="20% - Colore 1 2" xfId="23" xr:uid="{00000000-0005-0000-0000-000000000000}"/>
    <cellStyle name="20% - Colore 2 2" xfId="27" xr:uid="{00000000-0005-0000-0000-000001000000}"/>
    <cellStyle name="20% - Colore 3 2" xfId="31" xr:uid="{00000000-0005-0000-0000-000002000000}"/>
    <cellStyle name="20% - Colore 4 2" xfId="35" xr:uid="{00000000-0005-0000-0000-000003000000}"/>
    <cellStyle name="20% - Colore 5 2" xfId="39" xr:uid="{00000000-0005-0000-0000-000004000000}"/>
    <cellStyle name="20% - Colore 6 2" xfId="43" xr:uid="{00000000-0005-0000-0000-000005000000}"/>
    <cellStyle name="40% - Colore 1 2" xfId="24" xr:uid="{00000000-0005-0000-0000-000006000000}"/>
    <cellStyle name="40% - Colore 2 2" xfId="28" xr:uid="{00000000-0005-0000-0000-000007000000}"/>
    <cellStyle name="40% - Colore 3 2" xfId="32" xr:uid="{00000000-0005-0000-0000-000008000000}"/>
    <cellStyle name="40% - Colore 4 2" xfId="36" xr:uid="{00000000-0005-0000-0000-000009000000}"/>
    <cellStyle name="40% - Colore 5 2" xfId="40" xr:uid="{00000000-0005-0000-0000-00000A000000}"/>
    <cellStyle name="40% - Colore 6 2" xfId="44" xr:uid="{00000000-0005-0000-0000-00000B000000}"/>
    <cellStyle name="60% - Colore 1 2" xfId="25" xr:uid="{00000000-0005-0000-0000-00000C000000}"/>
    <cellStyle name="60% - Colore 2 2" xfId="29" xr:uid="{00000000-0005-0000-0000-00000D000000}"/>
    <cellStyle name="60% - Colore 3 2" xfId="33" xr:uid="{00000000-0005-0000-0000-00000E000000}"/>
    <cellStyle name="60% - Colore 4 2" xfId="37" xr:uid="{00000000-0005-0000-0000-00000F000000}"/>
    <cellStyle name="60% - Colore 5 2" xfId="41" xr:uid="{00000000-0005-0000-0000-000010000000}"/>
    <cellStyle name="60% - Colore 6 2" xfId="45" xr:uid="{00000000-0005-0000-0000-000011000000}"/>
    <cellStyle name="Calcolo 2" xfId="15" xr:uid="{00000000-0005-0000-0000-000012000000}"/>
    <cellStyle name="Cella collegata 2" xfId="16" xr:uid="{00000000-0005-0000-0000-000013000000}"/>
    <cellStyle name="Cella da controllare 2" xfId="17" xr:uid="{00000000-0005-0000-0000-000014000000}"/>
    <cellStyle name="Colore 1 2" xfId="22" xr:uid="{00000000-0005-0000-0000-000015000000}"/>
    <cellStyle name="Colore 2 2" xfId="26" xr:uid="{00000000-0005-0000-0000-000016000000}"/>
    <cellStyle name="Colore 3 2" xfId="30" xr:uid="{00000000-0005-0000-0000-000017000000}"/>
    <cellStyle name="Colore 4 2" xfId="34" xr:uid="{00000000-0005-0000-0000-000018000000}"/>
    <cellStyle name="Colore 5 2" xfId="38" xr:uid="{00000000-0005-0000-0000-000019000000}"/>
    <cellStyle name="Colore 6 2" xfId="42" xr:uid="{00000000-0005-0000-0000-00001A000000}"/>
    <cellStyle name="Input 2" xfId="13" xr:uid="{00000000-0005-0000-0000-00001B000000}"/>
    <cellStyle name="Migliaia" xfId="1" builtinId="3"/>
    <cellStyle name="Migliaia 2" xfId="2" xr:uid="{00000000-0005-0000-0000-00001D000000}"/>
    <cellStyle name="Migliaia 3" xfId="46" xr:uid="{00000000-0005-0000-0000-00005A000000}"/>
    <cellStyle name="Migliaia 4" xfId="48" xr:uid="{00000000-0005-0000-0000-00005B000000}"/>
    <cellStyle name="Neutrale 2" xfId="12" xr:uid="{00000000-0005-0000-0000-00001E000000}"/>
    <cellStyle name="Normale" xfId="0" builtinId="0"/>
    <cellStyle name="Normale 2" xfId="3" xr:uid="{00000000-0005-0000-0000-000020000000}"/>
    <cellStyle name="Normale 3" xfId="5" xr:uid="{00000000-0005-0000-0000-000021000000}"/>
    <cellStyle name="Normale 4" xfId="47" xr:uid="{00000000-0005-0000-0000-00005C000000}"/>
    <cellStyle name="Nota 2" xfId="19" xr:uid="{00000000-0005-0000-0000-000022000000}"/>
    <cellStyle name="Output 2" xfId="14" xr:uid="{00000000-0005-0000-0000-000023000000}"/>
    <cellStyle name="Testo avviso 2" xfId="18" xr:uid="{00000000-0005-0000-0000-000024000000}"/>
    <cellStyle name="Testo descrittivo 2" xfId="20" xr:uid="{00000000-0005-0000-0000-000025000000}"/>
    <cellStyle name="Titolo" xfId="4" builtinId="15" customBuiltin="1"/>
    <cellStyle name="Titolo 1 2" xfId="6" xr:uid="{00000000-0005-0000-0000-000027000000}"/>
    <cellStyle name="Titolo 2 2" xfId="7" xr:uid="{00000000-0005-0000-0000-000028000000}"/>
    <cellStyle name="Titolo 3 2" xfId="8" xr:uid="{00000000-0005-0000-0000-000029000000}"/>
    <cellStyle name="Titolo 4 2" xfId="9" xr:uid="{00000000-0005-0000-0000-00002A000000}"/>
    <cellStyle name="Totale 2" xfId="21" xr:uid="{00000000-0005-0000-0000-00002B000000}"/>
    <cellStyle name="Valore non valido 2" xfId="11" xr:uid="{00000000-0005-0000-0000-00002C000000}"/>
    <cellStyle name="Valore valido 2" xfId="10" xr:uid="{00000000-0005-0000-0000-00002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104775</xdr:rowOff>
        </xdr:from>
        <xdr:to>
          <xdr:col>0</xdr:col>
          <xdr:colOff>1028700</xdr:colOff>
          <xdr:row>0</xdr:row>
          <xdr:rowOff>390525</xdr:rowOff>
        </xdr:to>
        <xdr:sp macro="" textlink="">
          <xdr:nvSpPr>
            <xdr:cNvPr id="10241" name="CommandButton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104775</xdr:rowOff>
        </xdr:from>
        <xdr:to>
          <xdr:col>0</xdr:col>
          <xdr:colOff>1028700</xdr:colOff>
          <xdr:row>0</xdr:row>
          <xdr:rowOff>390525</xdr:rowOff>
        </xdr:to>
        <xdr:sp macro="" textlink="">
          <xdr:nvSpPr>
            <xdr:cNvPr id="18433" name="CommandButton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3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104775</xdr:rowOff>
        </xdr:from>
        <xdr:to>
          <xdr:col>0</xdr:col>
          <xdr:colOff>1028700</xdr:colOff>
          <xdr:row>0</xdr:row>
          <xdr:rowOff>390525</xdr:rowOff>
        </xdr:to>
        <xdr:sp macro="" textlink="">
          <xdr:nvSpPr>
            <xdr:cNvPr id="19457" name="CommandButton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5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79262-3AF6-437C-B6C0-A3A43E27CAE8}">
  <dimension ref="A1:BY64"/>
  <sheetViews>
    <sheetView showGridLines="0"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28" sqref="D28"/>
    </sheetView>
  </sheetViews>
  <sheetFormatPr defaultRowHeight="12.75" x14ac:dyDescent="0.2"/>
  <cols>
    <col min="1" max="1" width="6" customWidth="1"/>
    <col min="2" max="2" width="55.5703125" customWidth="1"/>
    <col min="3" max="69" width="18.7109375" customWidth="1"/>
    <col min="70" max="70" width="18.85546875" customWidth="1"/>
    <col min="71" max="72" width="18.7109375" customWidth="1"/>
    <col min="73" max="73" width="23.5703125" customWidth="1"/>
    <col min="74" max="74" width="22.42578125" customWidth="1"/>
    <col min="75" max="75" width="23.5703125" customWidth="1"/>
    <col min="76" max="76" width="17.7109375" customWidth="1"/>
    <col min="77" max="77" width="15.42578125" bestFit="1" customWidth="1"/>
  </cols>
  <sheetData>
    <row r="1" spans="1:77" ht="36.75" customHeight="1" x14ac:dyDescent="0.2">
      <c r="B1" s="110"/>
      <c r="C1" s="111"/>
      <c r="D1" s="111"/>
      <c r="E1" s="111"/>
      <c r="F1" s="111"/>
      <c r="G1" s="111"/>
      <c r="H1" s="111"/>
      <c r="I1" s="111"/>
      <c r="J1" s="111"/>
    </row>
    <row r="3" spans="1:77" x14ac:dyDescent="0.2">
      <c r="C3" s="112" t="s">
        <v>6</v>
      </c>
      <c r="D3" s="112"/>
      <c r="E3" s="112"/>
      <c r="F3" s="112"/>
      <c r="BU3" s="50"/>
    </row>
    <row r="4" spans="1:77" ht="18.75" x14ac:dyDescent="0.3">
      <c r="B4" s="2" t="s">
        <v>131</v>
      </c>
      <c r="BU4" s="50"/>
    </row>
    <row r="5" spans="1:77" ht="18.75" x14ac:dyDescent="0.3">
      <c r="B5" s="24"/>
      <c r="C5" s="24" t="s">
        <v>130</v>
      </c>
      <c r="D5" s="2">
        <v>2025</v>
      </c>
      <c r="G5" s="2"/>
      <c r="BU5" s="50"/>
    </row>
    <row r="6" spans="1:77" ht="18.75" x14ac:dyDescent="0.3">
      <c r="B6" s="2"/>
      <c r="G6" s="2"/>
    </row>
    <row r="7" spans="1:77" s="102" customFormat="1" ht="12.75" customHeight="1" x14ac:dyDescent="0.2">
      <c r="A7" s="55"/>
      <c r="B7" s="113" t="s">
        <v>66</v>
      </c>
      <c r="C7" s="115">
        <v>1</v>
      </c>
      <c r="D7" s="116"/>
      <c r="E7" s="117"/>
      <c r="F7" s="115">
        <v>2</v>
      </c>
      <c r="G7" s="116"/>
      <c r="H7" s="117"/>
      <c r="I7" s="115">
        <v>3</v>
      </c>
      <c r="J7" s="116"/>
      <c r="K7" s="117"/>
      <c r="L7" s="115">
        <v>4</v>
      </c>
      <c r="M7" s="116"/>
      <c r="N7" s="117"/>
      <c r="O7" s="115">
        <v>5</v>
      </c>
      <c r="P7" s="116"/>
      <c r="Q7" s="117"/>
      <c r="R7" s="115">
        <v>6</v>
      </c>
      <c r="S7" s="116"/>
      <c r="T7" s="117"/>
      <c r="U7" s="115">
        <v>7</v>
      </c>
      <c r="V7" s="116"/>
      <c r="W7" s="117"/>
      <c r="X7" s="115">
        <v>8</v>
      </c>
      <c r="Y7" s="116"/>
      <c r="Z7" s="117"/>
      <c r="AA7" s="115">
        <v>9</v>
      </c>
      <c r="AB7" s="116"/>
      <c r="AC7" s="117"/>
      <c r="AD7" s="115">
        <v>10</v>
      </c>
      <c r="AE7" s="116"/>
      <c r="AF7" s="117"/>
      <c r="AG7" s="116">
        <v>11</v>
      </c>
      <c r="AH7" s="116"/>
      <c r="AI7" s="117"/>
      <c r="AJ7" s="115">
        <v>12</v>
      </c>
      <c r="AK7" s="116"/>
      <c r="AL7" s="117"/>
      <c r="AM7" s="115">
        <v>13</v>
      </c>
      <c r="AN7" s="116"/>
      <c r="AO7" s="117"/>
      <c r="AP7" s="115">
        <v>14</v>
      </c>
      <c r="AQ7" s="116"/>
      <c r="AR7" s="117"/>
      <c r="AS7" s="115">
        <v>15</v>
      </c>
      <c r="AT7" s="116"/>
      <c r="AU7" s="117"/>
      <c r="AV7" s="116">
        <v>16</v>
      </c>
      <c r="AW7" s="116"/>
      <c r="AX7" s="117"/>
      <c r="AY7" s="115">
        <v>17</v>
      </c>
      <c r="AZ7" s="116"/>
      <c r="BA7" s="117"/>
      <c r="BB7" s="115">
        <v>18</v>
      </c>
      <c r="BC7" s="116"/>
      <c r="BD7" s="117"/>
      <c r="BE7" s="115">
        <v>19</v>
      </c>
      <c r="BF7" s="116"/>
      <c r="BG7" s="117"/>
      <c r="BH7" s="115">
        <v>20</v>
      </c>
      <c r="BI7" s="116"/>
      <c r="BJ7" s="117"/>
      <c r="BK7" s="116">
        <v>50</v>
      </c>
      <c r="BL7" s="116"/>
      <c r="BM7" s="117"/>
      <c r="BN7" s="115">
        <v>60</v>
      </c>
      <c r="BO7" s="116"/>
      <c r="BP7" s="117"/>
      <c r="BQ7" s="115">
        <v>99</v>
      </c>
      <c r="BR7" s="116"/>
      <c r="BS7" s="116"/>
      <c r="BT7" s="118" t="s">
        <v>128</v>
      </c>
      <c r="BU7" s="120" t="s">
        <v>129</v>
      </c>
      <c r="BV7" s="121"/>
      <c r="BW7" s="122"/>
    </row>
    <row r="8" spans="1:77" s="103" customFormat="1" ht="58.5" customHeight="1" x14ac:dyDescent="0.2">
      <c r="A8" s="69"/>
      <c r="B8" s="114"/>
      <c r="C8" s="126" t="s">
        <v>67</v>
      </c>
      <c r="D8" s="126"/>
      <c r="E8" s="127"/>
      <c r="F8" s="128" t="s">
        <v>68</v>
      </c>
      <c r="G8" s="127"/>
      <c r="H8" s="129"/>
      <c r="I8" s="130" t="s">
        <v>69</v>
      </c>
      <c r="J8" s="131"/>
      <c r="K8" s="132"/>
      <c r="L8" s="133" t="s">
        <v>70</v>
      </c>
      <c r="M8" s="134"/>
      <c r="N8" s="132"/>
      <c r="O8" s="133" t="s">
        <v>71</v>
      </c>
      <c r="P8" s="134"/>
      <c r="Q8" s="132"/>
      <c r="R8" s="126" t="s">
        <v>132</v>
      </c>
      <c r="S8" s="126"/>
      <c r="T8" s="127"/>
      <c r="U8" s="128" t="s">
        <v>111</v>
      </c>
      <c r="V8" s="127"/>
      <c r="W8" s="129"/>
      <c r="X8" s="130" t="s">
        <v>112</v>
      </c>
      <c r="Y8" s="131"/>
      <c r="Z8" s="132"/>
      <c r="AA8" s="133" t="s">
        <v>113</v>
      </c>
      <c r="AB8" s="134"/>
      <c r="AC8" s="132"/>
      <c r="AD8" s="133" t="s">
        <v>114</v>
      </c>
      <c r="AE8" s="134"/>
      <c r="AF8" s="132"/>
      <c r="AG8" s="126" t="s">
        <v>115</v>
      </c>
      <c r="AH8" s="126"/>
      <c r="AI8" s="127"/>
      <c r="AJ8" s="128" t="s">
        <v>116</v>
      </c>
      <c r="AK8" s="127"/>
      <c r="AL8" s="129"/>
      <c r="AM8" s="130" t="s">
        <v>117</v>
      </c>
      <c r="AN8" s="131"/>
      <c r="AO8" s="132"/>
      <c r="AP8" s="133" t="s">
        <v>118</v>
      </c>
      <c r="AQ8" s="134"/>
      <c r="AR8" s="132"/>
      <c r="AS8" s="133" t="s">
        <v>119</v>
      </c>
      <c r="AT8" s="134"/>
      <c r="AU8" s="132"/>
      <c r="AV8" s="126" t="s">
        <v>120</v>
      </c>
      <c r="AW8" s="126"/>
      <c r="AX8" s="127"/>
      <c r="AY8" s="128" t="s">
        <v>121</v>
      </c>
      <c r="AZ8" s="127"/>
      <c r="BA8" s="129"/>
      <c r="BB8" s="130" t="s">
        <v>122</v>
      </c>
      <c r="BC8" s="131"/>
      <c r="BD8" s="132"/>
      <c r="BE8" s="133" t="s">
        <v>123</v>
      </c>
      <c r="BF8" s="134"/>
      <c r="BG8" s="132"/>
      <c r="BH8" s="133" t="s">
        <v>124</v>
      </c>
      <c r="BI8" s="134"/>
      <c r="BJ8" s="132"/>
      <c r="BK8" s="126" t="s">
        <v>125</v>
      </c>
      <c r="BL8" s="126"/>
      <c r="BM8" s="127"/>
      <c r="BN8" s="128" t="s">
        <v>126</v>
      </c>
      <c r="BO8" s="127"/>
      <c r="BP8" s="129"/>
      <c r="BQ8" s="130" t="s">
        <v>127</v>
      </c>
      <c r="BR8" s="131"/>
      <c r="BS8" s="134"/>
      <c r="BT8" s="119"/>
      <c r="BU8" s="123"/>
      <c r="BV8" s="124"/>
      <c r="BW8" s="125"/>
    </row>
    <row r="9" spans="1:77" s="64" customFormat="1" ht="11.25" customHeight="1" x14ac:dyDescent="0.2">
      <c r="A9" s="52"/>
      <c r="C9" s="135" t="s">
        <v>4</v>
      </c>
      <c r="D9" s="136"/>
      <c r="E9" s="65" t="s">
        <v>5</v>
      </c>
      <c r="F9" s="135" t="s">
        <v>4</v>
      </c>
      <c r="G9" s="136"/>
      <c r="H9" s="66" t="s">
        <v>5</v>
      </c>
      <c r="I9" s="135" t="s">
        <v>4</v>
      </c>
      <c r="J9" s="136"/>
      <c r="K9" s="67" t="s">
        <v>5</v>
      </c>
      <c r="L9" s="135" t="s">
        <v>4</v>
      </c>
      <c r="M9" s="136"/>
      <c r="N9" s="67" t="s">
        <v>5</v>
      </c>
      <c r="O9" s="135" t="s">
        <v>4</v>
      </c>
      <c r="P9" s="136"/>
      <c r="Q9" s="67" t="s">
        <v>5</v>
      </c>
      <c r="R9" s="137" t="s">
        <v>4</v>
      </c>
      <c r="S9" s="136"/>
      <c r="T9" s="65" t="s">
        <v>5</v>
      </c>
      <c r="U9" s="135" t="s">
        <v>4</v>
      </c>
      <c r="V9" s="136"/>
      <c r="W9" s="66" t="s">
        <v>5</v>
      </c>
      <c r="X9" s="135" t="s">
        <v>4</v>
      </c>
      <c r="Y9" s="136"/>
      <c r="Z9" s="67" t="s">
        <v>5</v>
      </c>
      <c r="AA9" s="135" t="s">
        <v>4</v>
      </c>
      <c r="AB9" s="136"/>
      <c r="AC9" s="67" t="s">
        <v>5</v>
      </c>
      <c r="AD9" s="135" t="s">
        <v>4</v>
      </c>
      <c r="AE9" s="136"/>
      <c r="AF9" s="67" t="s">
        <v>5</v>
      </c>
      <c r="AG9" s="137" t="s">
        <v>4</v>
      </c>
      <c r="AH9" s="136"/>
      <c r="AI9" s="65" t="s">
        <v>5</v>
      </c>
      <c r="AJ9" s="135" t="s">
        <v>4</v>
      </c>
      <c r="AK9" s="136"/>
      <c r="AL9" s="66" t="s">
        <v>5</v>
      </c>
      <c r="AM9" s="135" t="s">
        <v>4</v>
      </c>
      <c r="AN9" s="136"/>
      <c r="AO9" s="67" t="s">
        <v>5</v>
      </c>
      <c r="AP9" s="135" t="s">
        <v>4</v>
      </c>
      <c r="AQ9" s="136"/>
      <c r="AR9" s="67" t="s">
        <v>5</v>
      </c>
      <c r="AS9" s="135" t="s">
        <v>4</v>
      </c>
      <c r="AT9" s="136"/>
      <c r="AU9" s="67" t="s">
        <v>5</v>
      </c>
      <c r="AV9" s="137" t="s">
        <v>4</v>
      </c>
      <c r="AW9" s="136"/>
      <c r="AX9" s="65" t="s">
        <v>5</v>
      </c>
      <c r="AY9" s="135" t="s">
        <v>4</v>
      </c>
      <c r="AZ9" s="136"/>
      <c r="BA9" s="66" t="s">
        <v>5</v>
      </c>
      <c r="BB9" s="135" t="s">
        <v>4</v>
      </c>
      <c r="BC9" s="136"/>
      <c r="BD9" s="67" t="s">
        <v>5</v>
      </c>
      <c r="BE9" s="135" t="s">
        <v>4</v>
      </c>
      <c r="BF9" s="136"/>
      <c r="BG9" s="67" t="s">
        <v>5</v>
      </c>
      <c r="BH9" s="135" t="s">
        <v>4</v>
      </c>
      <c r="BI9" s="136"/>
      <c r="BJ9" s="67" t="s">
        <v>5</v>
      </c>
      <c r="BK9" s="137" t="s">
        <v>4</v>
      </c>
      <c r="BL9" s="136"/>
      <c r="BM9" s="65" t="s">
        <v>5</v>
      </c>
      <c r="BN9" s="135" t="s">
        <v>4</v>
      </c>
      <c r="BO9" s="136"/>
      <c r="BP9" s="66" t="s">
        <v>5</v>
      </c>
      <c r="BQ9" s="135" t="s">
        <v>4</v>
      </c>
      <c r="BR9" s="136"/>
      <c r="BS9" s="67" t="s">
        <v>5</v>
      </c>
      <c r="BT9" s="68" t="s">
        <v>4</v>
      </c>
      <c r="BU9" s="135" t="s">
        <v>4</v>
      </c>
      <c r="BV9" s="136"/>
      <c r="BW9" s="67" t="s">
        <v>5</v>
      </c>
    </row>
    <row r="10" spans="1:77" s="56" customFormat="1" ht="39" customHeight="1" x14ac:dyDescent="0.2">
      <c r="C10" s="57"/>
      <c r="D10" s="58" t="s">
        <v>72</v>
      </c>
      <c r="E10" s="59"/>
      <c r="F10" s="60"/>
      <c r="G10" s="58" t="s">
        <v>72</v>
      </c>
      <c r="H10" s="61"/>
      <c r="I10" s="60"/>
      <c r="J10" s="62" t="s">
        <v>72</v>
      </c>
      <c r="K10" s="59"/>
      <c r="L10" s="63"/>
      <c r="M10" s="62" t="s">
        <v>72</v>
      </c>
      <c r="N10" s="59"/>
      <c r="O10" s="60"/>
      <c r="P10" s="62" t="s">
        <v>72</v>
      </c>
      <c r="Q10" s="59"/>
      <c r="R10" s="57"/>
      <c r="S10" s="58" t="s">
        <v>72</v>
      </c>
      <c r="T10" s="59"/>
      <c r="U10" s="60"/>
      <c r="V10" s="58" t="s">
        <v>72</v>
      </c>
      <c r="W10" s="61"/>
      <c r="X10" s="60"/>
      <c r="Y10" s="62" t="s">
        <v>72</v>
      </c>
      <c r="Z10" s="59"/>
      <c r="AA10" s="63"/>
      <c r="AB10" s="62" t="s">
        <v>72</v>
      </c>
      <c r="AC10" s="59"/>
      <c r="AD10" s="60"/>
      <c r="AE10" s="62" t="s">
        <v>72</v>
      </c>
      <c r="AF10" s="59"/>
      <c r="AG10" s="57"/>
      <c r="AH10" s="58" t="s">
        <v>72</v>
      </c>
      <c r="AI10" s="59"/>
      <c r="AJ10" s="60"/>
      <c r="AK10" s="58" t="s">
        <v>72</v>
      </c>
      <c r="AL10" s="61"/>
      <c r="AM10" s="60"/>
      <c r="AN10" s="62" t="s">
        <v>72</v>
      </c>
      <c r="AO10" s="59"/>
      <c r="AP10" s="63"/>
      <c r="AQ10" s="62" t="s">
        <v>72</v>
      </c>
      <c r="AR10" s="59"/>
      <c r="AS10" s="60"/>
      <c r="AT10" s="62" t="s">
        <v>72</v>
      </c>
      <c r="AU10" s="59"/>
      <c r="AV10" s="57"/>
      <c r="AW10" s="58" t="s">
        <v>72</v>
      </c>
      <c r="AX10" s="59"/>
      <c r="AY10" s="60"/>
      <c r="AZ10" s="58" t="s">
        <v>72</v>
      </c>
      <c r="BA10" s="61"/>
      <c r="BB10" s="60"/>
      <c r="BC10" s="62" t="s">
        <v>72</v>
      </c>
      <c r="BD10" s="59"/>
      <c r="BE10" s="63"/>
      <c r="BF10" s="62" t="s">
        <v>72</v>
      </c>
      <c r="BG10" s="59"/>
      <c r="BH10" s="60"/>
      <c r="BI10" s="62" t="s">
        <v>72</v>
      </c>
      <c r="BJ10" s="59"/>
      <c r="BK10" s="57"/>
      <c r="BL10" s="58" t="s">
        <v>72</v>
      </c>
      <c r="BM10" s="59"/>
      <c r="BN10" s="60"/>
      <c r="BO10" s="58" t="s">
        <v>72</v>
      </c>
      <c r="BP10" s="61"/>
      <c r="BQ10" s="60"/>
      <c r="BR10" s="62" t="s">
        <v>72</v>
      </c>
      <c r="BS10" s="59"/>
      <c r="BT10" s="63"/>
      <c r="BU10" s="60"/>
      <c r="BV10" s="62" t="s">
        <v>72</v>
      </c>
      <c r="BW10" s="59"/>
    </row>
    <row r="11" spans="1:77" ht="11.25" customHeight="1" x14ac:dyDescent="0.2">
      <c r="A11" s="11"/>
      <c r="B11" s="12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13"/>
      <c r="BV11" s="13"/>
      <c r="BW11" s="13"/>
    </row>
    <row r="12" spans="1:77" ht="17.25" customHeight="1" x14ac:dyDescent="0.2">
      <c r="A12" s="11"/>
      <c r="B12" s="35" t="s">
        <v>133</v>
      </c>
      <c r="C12" s="106"/>
      <c r="D12" s="106"/>
      <c r="E12" s="106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15"/>
      <c r="BU12" s="13"/>
      <c r="BV12" s="13"/>
      <c r="BW12" s="13"/>
    </row>
    <row r="13" spans="1:77" ht="11.25" customHeight="1" x14ac:dyDescent="0.2">
      <c r="A13" s="11"/>
      <c r="B13" s="35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13"/>
      <c r="BV13" s="13"/>
      <c r="BW13" s="13"/>
    </row>
    <row r="14" spans="1:77" ht="13.5" thickBot="1" x14ac:dyDescent="0.25">
      <c r="A14" s="146"/>
      <c r="B14" s="147" t="s">
        <v>73</v>
      </c>
      <c r="C14" s="148"/>
      <c r="D14" s="149"/>
      <c r="E14" s="149"/>
      <c r="F14" s="149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48"/>
      <c r="S14" s="149"/>
      <c r="T14" s="149"/>
      <c r="U14" s="149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48"/>
      <c r="AH14" s="149"/>
      <c r="AI14" s="149"/>
      <c r="AJ14" s="149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48"/>
      <c r="AW14" s="149"/>
      <c r="AX14" s="149"/>
      <c r="AY14" s="149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48"/>
      <c r="BL14" s="149"/>
      <c r="BM14" s="149"/>
      <c r="BN14" s="149"/>
      <c r="BO14" s="150"/>
      <c r="BP14" s="151"/>
      <c r="BQ14" s="151"/>
      <c r="BR14" s="151"/>
      <c r="BS14" s="150"/>
      <c r="BT14" s="150"/>
      <c r="BU14" s="152"/>
      <c r="BV14" s="152"/>
      <c r="BW14" s="152"/>
    </row>
    <row r="15" spans="1:77" ht="15" x14ac:dyDescent="0.25">
      <c r="A15" s="140" t="s">
        <v>134</v>
      </c>
      <c r="B15" s="141" t="s">
        <v>74</v>
      </c>
      <c r="C15" s="142">
        <v>168135428.51000023</v>
      </c>
      <c r="D15" s="143">
        <v>46216.17</v>
      </c>
      <c r="E15" s="20">
        <v>178608544.79000011</v>
      </c>
      <c r="F15" s="142">
        <v>31272.28</v>
      </c>
      <c r="G15" s="20"/>
      <c r="H15" s="20">
        <v>48666</v>
      </c>
      <c r="I15" s="142"/>
      <c r="J15" s="20"/>
      <c r="K15" s="20"/>
      <c r="L15" s="142">
        <v>3138453.38</v>
      </c>
      <c r="M15" s="20"/>
      <c r="N15" s="20">
        <v>2679100.5499999998</v>
      </c>
      <c r="O15" s="142">
        <v>3998198.79</v>
      </c>
      <c r="P15" s="20"/>
      <c r="Q15" s="20">
        <v>3969501.2300000004</v>
      </c>
      <c r="R15" s="142">
        <v>754255.24000000011</v>
      </c>
      <c r="S15" s="20"/>
      <c r="T15" s="20">
        <v>607913.57999999996</v>
      </c>
      <c r="U15" s="142">
        <v>5268741.7</v>
      </c>
      <c r="V15" s="20"/>
      <c r="W15" s="20">
        <v>4831170.34</v>
      </c>
      <c r="X15" s="142">
        <v>8414116.7399999984</v>
      </c>
      <c r="Y15" s="20"/>
      <c r="Z15" s="20">
        <v>8230247.5699999994</v>
      </c>
      <c r="AA15" s="142">
        <v>97491876.459999979</v>
      </c>
      <c r="AB15" s="20"/>
      <c r="AC15" s="20">
        <v>97461514.609999955</v>
      </c>
      <c r="AD15" s="142">
        <v>4722612.1800000006</v>
      </c>
      <c r="AE15" s="20"/>
      <c r="AF15" s="20">
        <v>4438015.82</v>
      </c>
      <c r="AG15" s="142">
        <v>13365290.400000002</v>
      </c>
      <c r="AH15" s="20"/>
      <c r="AI15" s="20">
        <v>12576163.149999999</v>
      </c>
      <c r="AJ15" s="142">
        <v>3019942.6599999997</v>
      </c>
      <c r="AK15" s="20"/>
      <c r="AL15" s="20">
        <v>2838907.8500000006</v>
      </c>
      <c r="AM15" s="142"/>
      <c r="AN15" s="20"/>
      <c r="AO15" s="20"/>
      <c r="AP15" s="142">
        <v>2905067.23</v>
      </c>
      <c r="AQ15" s="20"/>
      <c r="AR15" s="20">
        <v>2837074.94</v>
      </c>
      <c r="AS15" s="142">
        <v>22260833.210000001</v>
      </c>
      <c r="AT15" s="20"/>
      <c r="AU15" s="20">
        <v>22551871.540000003</v>
      </c>
      <c r="AV15" s="142">
        <v>15115238.190000001</v>
      </c>
      <c r="AW15" s="20"/>
      <c r="AX15" s="20">
        <v>14839677.640000001</v>
      </c>
      <c r="AY15" s="142">
        <v>1698234.5799999998</v>
      </c>
      <c r="AZ15" s="20"/>
      <c r="BA15" s="20">
        <v>1251135.8699999999</v>
      </c>
      <c r="BB15" s="142">
        <v>81580.469999999987</v>
      </c>
      <c r="BC15" s="20"/>
      <c r="BD15" s="20">
        <v>76789.900000000009</v>
      </c>
      <c r="BE15" s="142">
        <v>2954585.9399999995</v>
      </c>
      <c r="BF15" s="20"/>
      <c r="BG15" s="20">
        <v>3083775.6499999985</v>
      </c>
      <c r="BH15" s="20">
        <v>0</v>
      </c>
      <c r="BI15" s="20"/>
      <c r="BJ15" s="20">
        <v>0</v>
      </c>
      <c r="BK15" s="20"/>
      <c r="BL15" s="20"/>
      <c r="BM15" s="20"/>
      <c r="BN15" s="20"/>
      <c r="BO15" s="20"/>
      <c r="BP15" s="20"/>
      <c r="BQ15" s="20"/>
      <c r="BR15" s="20"/>
      <c r="BS15" s="20"/>
      <c r="BT15" s="144"/>
      <c r="BU15" s="145">
        <f>+C15+F15+I15+L15+O15+R15+U15+X15+AA15+AD15+AG15+AJ15+AM15+AP15+AS15+AV15+AY15+BB15+BE15+BH15+BK15+BN15+BR16</f>
        <v>353355727.96000022</v>
      </c>
      <c r="BV15" s="145">
        <f>+D15+G15+J15+M15+P15+S15+V15+Y15+AB15+AE15+AH15+AK15+AN15+AQ15+AT15+AW15+AZ15+BC15+BF15+BI15+BL15+BO15+BS16</f>
        <v>46216.17</v>
      </c>
      <c r="BW15" s="145">
        <f>+E15+H15+K15+N15+Q15+T15+W15+Z15+AC15+AF15+AI15+AL15+AO15+AR15+AU15+AX15+BA15+BD15+BG15+BJ15+BM15+BQ16+BS15</f>
        <v>360930071.03000003</v>
      </c>
      <c r="BX15" s="51"/>
      <c r="BY15" s="88"/>
    </row>
    <row r="16" spans="1:77" ht="15" x14ac:dyDescent="0.25">
      <c r="A16" s="86" t="s">
        <v>135</v>
      </c>
      <c r="B16" s="14" t="s">
        <v>75</v>
      </c>
      <c r="C16" s="92">
        <v>33931217.580000006</v>
      </c>
      <c r="D16" s="108">
        <v>3037.51</v>
      </c>
      <c r="E16" s="15">
        <v>32548538.98</v>
      </c>
      <c r="F16" s="92">
        <v>2105.08</v>
      </c>
      <c r="G16" s="15"/>
      <c r="H16" s="15">
        <v>1479.4</v>
      </c>
      <c r="I16" s="92"/>
      <c r="J16" s="15"/>
      <c r="K16" s="15"/>
      <c r="L16" s="92"/>
      <c r="M16" s="15"/>
      <c r="N16" s="15"/>
      <c r="O16" s="92"/>
      <c r="P16" s="15"/>
      <c r="Q16" s="15">
        <v>2239.41</v>
      </c>
      <c r="R16" s="92"/>
      <c r="S16" s="15"/>
      <c r="T16" s="15">
        <v>3994.08</v>
      </c>
      <c r="U16" s="92"/>
      <c r="V16" s="15"/>
      <c r="W16" s="15"/>
      <c r="X16" s="92"/>
      <c r="Y16" s="15"/>
      <c r="Z16" s="15"/>
      <c r="AA16" s="92">
        <v>36060.980000000003</v>
      </c>
      <c r="AB16" s="15"/>
      <c r="AC16" s="15">
        <v>64561</v>
      </c>
      <c r="AD16" s="92">
        <v>4046745</v>
      </c>
      <c r="AE16" s="15"/>
      <c r="AF16" s="15">
        <v>4246490.09</v>
      </c>
      <c r="AG16" s="92">
        <v>4805.78</v>
      </c>
      <c r="AH16" s="15"/>
      <c r="AI16" s="15">
        <v>14149.01</v>
      </c>
      <c r="AJ16" s="92"/>
      <c r="AK16" s="15"/>
      <c r="AL16" s="15">
        <v>4089.79</v>
      </c>
      <c r="AM16" s="92"/>
      <c r="AN16" s="15"/>
      <c r="AO16" s="15"/>
      <c r="AP16" s="92">
        <v>201.48</v>
      </c>
      <c r="AQ16" s="15"/>
      <c r="AR16" s="15">
        <v>2289.7199999999998</v>
      </c>
      <c r="AS16" s="92">
        <v>1205950</v>
      </c>
      <c r="AT16" s="15"/>
      <c r="AU16" s="15">
        <v>1290554.79</v>
      </c>
      <c r="AV16" s="92">
        <v>365929.6</v>
      </c>
      <c r="AW16" s="15"/>
      <c r="AX16" s="15">
        <v>537500.61</v>
      </c>
      <c r="AY16" s="92">
        <v>1017.4</v>
      </c>
      <c r="AZ16" s="15"/>
      <c r="BA16" s="15">
        <v>6931.92</v>
      </c>
      <c r="BB16" s="92"/>
      <c r="BC16" s="15"/>
      <c r="BD16" s="15"/>
      <c r="BE16" s="92">
        <v>87170.380000000019</v>
      </c>
      <c r="BF16" s="15"/>
      <c r="BG16" s="15">
        <v>98585.49</v>
      </c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75"/>
      <c r="BU16" s="16">
        <f t="shared" ref="BU16:BV24" si="0">+C16+F16+I16+L16+O16+R16+U16+X16+AA16+AD16+AG16+AJ16+AM16+AP16+AS16+AV16+AY16+BB16+BE16+BH16+BK16+BN16+BR17</f>
        <v>39681203.280000001</v>
      </c>
      <c r="BV16" s="16">
        <f t="shared" si="0"/>
        <v>3037.51</v>
      </c>
      <c r="BW16" s="16">
        <f t="shared" ref="BW16:BW24" si="1">+E16+H16+K16+N16+Q16+T16+W16+Z16+AC16+AF16+AI16+AL16+AO16+AR16+AU16+AX16+BA16+BD16+BG16+BJ16+BM16+BQ17+BS16</f>
        <v>38821404.289999992</v>
      </c>
      <c r="BX16" s="51"/>
    </row>
    <row r="17" spans="1:77" ht="15" x14ac:dyDescent="0.25">
      <c r="A17" s="86" t="s">
        <v>136</v>
      </c>
      <c r="B17" s="14" t="s">
        <v>76</v>
      </c>
      <c r="C17" s="92">
        <v>141057650.28</v>
      </c>
      <c r="D17" s="15">
        <v>1316810.52</v>
      </c>
      <c r="E17" s="15">
        <v>151636735.2100001</v>
      </c>
      <c r="F17" s="92">
        <v>577988.94000000006</v>
      </c>
      <c r="G17" s="15"/>
      <c r="H17" s="15">
        <v>679919.64999999991</v>
      </c>
      <c r="I17" s="92"/>
      <c r="J17" s="15"/>
      <c r="K17" s="15"/>
      <c r="L17" s="92">
        <v>384500</v>
      </c>
      <c r="M17" s="15"/>
      <c r="N17" s="15">
        <v>97320</v>
      </c>
      <c r="O17" s="92">
        <v>2593492.44</v>
      </c>
      <c r="P17" s="15"/>
      <c r="Q17" s="15">
        <v>1807310.19</v>
      </c>
      <c r="R17" s="92">
        <v>6000</v>
      </c>
      <c r="S17" s="15"/>
      <c r="T17" s="15">
        <v>1054.4000000000001</v>
      </c>
      <c r="U17" s="92">
        <v>35463293.920000002</v>
      </c>
      <c r="V17" s="15"/>
      <c r="W17" s="15">
        <v>22610409.639999997</v>
      </c>
      <c r="X17" s="92">
        <v>2357585.6800000002</v>
      </c>
      <c r="Y17" s="15"/>
      <c r="Z17" s="15">
        <v>1623657.95</v>
      </c>
      <c r="AA17" s="92">
        <v>24889055.149999999</v>
      </c>
      <c r="AB17" s="15">
        <v>19994</v>
      </c>
      <c r="AC17" s="15">
        <v>24042403.190000009</v>
      </c>
      <c r="AD17" s="92">
        <v>361498441.15999997</v>
      </c>
      <c r="AE17" s="15"/>
      <c r="AF17" s="15">
        <v>432901699.44</v>
      </c>
      <c r="AG17" s="92">
        <v>11420328.27</v>
      </c>
      <c r="AH17" s="15"/>
      <c r="AI17" s="15">
        <v>10888482.99</v>
      </c>
      <c r="AJ17" s="92">
        <v>653500</v>
      </c>
      <c r="AK17" s="15">
        <v>70280.06</v>
      </c>
      <c r="AL17" s="15">
        <v>278349.93000000005</v>
      </c>
      <c r="AM17" s="92">
        <v>100000</v>
      </c>
      <c r="AN17" s="15"/>
      <c r="AO17" s="15">
        <v>56986.3</v>
      </c>
      <c r="AP17" s="92">
        <v>16906628.699999999</v>
      </c>
      <c r="AQ17" s="15"/>
      <c r="AR17" s="15">
        <v>25264670.459999993</v>
      </c>
      <c r="AS17" s="92">
        <v>5538637.1899999995</v>
      </c>
      <c r="AT17" s="15"/>
      <c r="AU17" s="15">
        <v>7488664.8099999996</v>
      </c>
      <c r="AV17" s="92">
        <v>5063339</v>
      </c>
      <c r="AW17" s="15"/>
      <c r="AX17" s="15">
        <v>2998762.0999999996</v>
      </c>
      <c r="AY17" s="92">
        <v>680318</v>
      </c>
      <c r="AZ17" s="109">
        <v>12372.75</v>
      </c>
      <c r="BA17" s="15">
        <v>561556.89</v>
      </c>
      <c r="BB17" s="92"/>
      <c r="BC17" s="15"/>
      <c r="BD17" s="15"/>
      <c r="BE17" s="92">
        <v>5006912.5600000005</v>
      </c>
      <c r="BF17" s="15"/>
      <c r="BG17" s="15">
        <v>5598256.9800000004</v>
      </c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75"/>
      <c r="BU17" s="16">
        <f t="shared" si="0"/>
        <v>614197671.28999996</v>
      </c>
      <c r="BV17" s="16">
        <f t="shared" si="0"/>
        <v>1419457.33</v>
      </c>
      <c r="BW17" s="16">
        <f t="shared" si="1"/>
        <v>688536240.13</v>
      </c>
      <c r="BX17" s="51"/>
    </row>
    <row r="18" spans="1:77" ht="15" x14ac:dyDescent="0.25">
      <c r="A18" s="86" t="s">
        <v>137</v>
      </c>
      <c r="B18" s="14" t="s">
        <v>23</v>
      </c>
      <c r="C18" s="92">
        <v>134199998.06</v>
      </c>
      <c r="D18" s="15"/>
      <c r="E18" s="15">
        <v>139210134.67000002</v>
      </c>
      <c r="F18" s="92">
        <v>400000</v>
      </c>
      <c r="G18" s="15"/>
      <c r="H18" s="15">
        <v>400000</v>
      </c>
      <c r="I18" s="92">
        <v>5100000</v>
      </c>
      <c r="J18" s="15"/>
      <c r="K18" s="15">
        <v>6435648.0599999996</v>
      </c>
      <c r="L18" s="92">
        <v>220096168.52000001</v>
      </c>
      <c r="M18" s="15">
        <v>20000</v>
      </c>
      <c r="N18" s="15">
        <v>218438256.98000002</v>
      </c>
      <c r="O18" s="92">
        <v>102492798.98999999</v>
      </c>
      <c r="P18" s="15">
        <v>37500</v>
      </c>
      <c r="Q18" s="15">
        <v>101888160.10000002</v>
      </c>
      <c r="R18" s="92">
        <v>31904104.66</v>
      </c>
      <c r="S18" s="15"/>
      <c r="T18" s="15">
        <v>32170502.31000001</v>
      </c>
      <c r="U18" s="92">
        <v>51658500</v>
      </c>
      <c r="V18" s="15"/>
      <c r="W18" s="15">
        <v>67473991.090000004</v>
      </c>
      <c r="X18" s="92">
        <v>44130000</v>
      </c>
      <c r="Y18" s="15"/>
      <c r="Z18" s="15">
        <v>36491536.409999996</v>
      </c>
      <c r="AA18" s="92">
        <v>495975021.9000001</v>
      </c>
      <c r="AB18" s="15">
        <v>257619</v>
      </c>
      <c r="AC18" s="15">
        <v>491963069.26999992</v>
      </c>
      <c r="AD18" s="92">
        <v>68719383</v>
      </c>
      <c r="AE18" s="15"/>
      <c r="AF18" s="15">
        <v>67194110.829999998</v>
      </c>
      <c r="AG18" s="92">
        <v>8049211.79</v>
      </c>
      <c r="AH18" s="15"/>
      <c r="AI18" s="15">
        <v>19315967.780000001</v>
      </c>
      <c r="AJ18" s="92">
        <v>525772348.56999993</v>
      </c>
      <c r="AK18" s="15">
        <v>91800</v>
      </c>
      <c r="AL18" s="15">
        <v>479227717.44000012</v>
      </c>
      <c r="AM18" s="92">
        <v>4045647516.2499995</v>
      </c>
      <c r="AN18" s="15"/>
      <c r="AO18" s="15">
        <v>4032456112.9499993</v>
      </c>
      <c r="AP18" s="92">
        <v>164052735.33000001</v>
      </c>
      <c r="AQ18" s="15">
        <v>499459.5</v>
      </c>
      <c r="AR18" s="15">
        <v>135153547.09000003</v>
      </c>
      <c r="AS18" s="92">
        <v>372822261.56000006</v>
      </c>
      <c r="AT18" s="15"/>
      <c r="AU18" s="15">
        <v>410010577.04000014</v>
      </c>
      <c r="AV18" s="92">
        <v>266849860.77000001</v>
      </c>
      <c r="AW18" s="15">
        <v>1873587.45</v>
      </c>
      <c r="AX18" s="15">
        <v>250953305.20999998</v>
      </c>
      <c r="AY18" s="92">
        <v>50000</v>
      </c>
      <c r="AZ18" s="15"/>
      <c r="BA18" s="15">
        <v>300000</v>
      </c>
      <c r="BB18" s="92">
        <v>1083573930.6700001</v>
      </c>
      <c r="BC18" s="15"/>
      <c r="BD18" s="15">
        <v>987304991.33000004</v>
      </c>
      <c r="BE18" s="92">
        <v>2010889.12</v>
      </c>
      <c r="BF18" s="15"/>
      <c r="BG18" s="15">
        <v>1236513.3299999998</v>
      </c>
      <c r="BH18" s="92">
        <v>5000000</v>
      </c>
      <c r="BI18" s="15"/>
      <c r="BJ18" s="15">
        <v>5000000</v>
      </c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6">
        <f t="shared" si="0"/>
        <v>7628504729.1900005</v>
      </c>
      <c r="BV18" s="16">
        <f t="shared" si="0"/>
        <v>2779965.95</v>
      </c>
      <c r="BW18" s="16">
        <f t="shared" si="1"/>
        <v>7482624141.8899994</v>
      </c>
      <c r="BX18" s="51"/>
    </row>
    <row r="19" spans="1:77" ht="15" x14ac:dyDescent="0.25">
      <c r="A19" s="86" t="s">
        <v>138</v>
      </c>
      <c r="B19" s="14" t="s">
        <v>77</v>
      </c>
      <c r="C19" s="92">
        <v>50200</v>
      </c>
      <c r="D19" s="15"/>
      <c r="E19" s="15">
        <v>50000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92"/>
      <c r="AB19" s="15"/>
      <c r="AC19" s="15"/>
      <c r="AD19" s="15"/>
      <c r="AE19" s="15"/>
      <c r="AF19" s="15"/>
      <c r="AG19" s="15"/>
      <c r="AH19" s="15"/>
      <c r="AI19" s="15"/>
      <c r="AJ19" s="92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92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92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6">
        <f t="shared" si="0"/>
        <v>50200</v>
      </c>
      <c r="BV19" s="16">
        <f t="shared" si="0"/>
        <v>0</v>
      </c>
      <c r="BW19" s="16">
        <f t="shared" si="1"/>
        <v>50000</v>
      </c>
      <c r="BX19" s="51"/>
    </row>
    <row r="20" spans="1:77" ht="15" x14ac:dyDescent="0.25">
      <c r="A20" s="86" t="s">
        <v>139</v>
      </c>
      <c r="B20" s="14" t="s">
        <v>78</v>
      </c>
      <c r="C20" s="92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>
        <v>0</v>
      </c>
      <c r="V20" s="15"/>
      <c r="W20" s="15"/>
      <c r="X20" s="15"/>
      <c r="Y20" s="15"/>
      <c r="Z20" s="15"/>
      <c r="AA20" s="92"/>
      <c r="AB20" s="15"/>
      <c r="AC20" s="15"/>
      <c r="AD20" s="15"/>
      <c r="AE20" s="15"/>
      <c r="AF20" s="15"/>
      <c r="AG20" s="15"/>
      <c r="AH20" s="15"/>
      <c r="AI20" s="15"/>
      <c r="AJ20" s="92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92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92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6">
        <f t="shared" si="0"/>
        <v>0</v>
      </c>
      <c r="BV20" s="16">
        <f t="shared" si="0"/>
        <v>0</v>
      </c>
      <c r="BW20" s="16">
        <f t="shared" si="1"/>
        <v>0</v>
      </c>
      <c r="BX20" s="51"/>
    </row>
    <row r="21" spans="1:77" ht="15" x14ac:dyDescent="0.25">
      <c r="A21" s="86" t="s">
        <v>140</v>
      </c>
      <c r="B21" s="14" t="s">
        <v>79</v>
      </c>
      <c r="C21" s="92">
        <v>139000</v>
      </c>
      <c r="D21" s="15"/>
      <c r="E21" s="15">
        <v>265140.28000000003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92"/>
      <c r="AB21" s="15"/>
      <c r="AC21" s="15"/>
      <c r="AD21" s="15"/>
      <c r="AE21" s="15"/>
      <c r="AF21" s="15"/>
      <c r="AG21" s="15">
        <v>1000</v>
      </c>
      <c r="AH21" s="15"/>
      <c r="AI21" s="15"/>
      <c r="AJ21" s="92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92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92"/>
      <c r="BI21" s="15"/>
      <c r="BJ21" s="15"/>
      <c r="BK21" s="92">
        <v>61974214.75</v>
      </c>
      <c r="BL21" s="15"/>
      <c r="BM21" s="15">
        <v>70435361.039999992</v>
      </c>
      <c r="BN21" s="15"/>
      <c r="BO21" s="15"/>
      <c r="BP21" s="15"/>
      <c r="BQ21" s="15"/>
      <c r="BR21" s="15"/>
      <c r="BS21" s="15"/>
      <c r="BT21" s="15"/>
      <c r="BU21" s="16">
        <f t="shared" si="0"/>
        <v>62114214.75</v>
      </c>
      <c r="BV21" s="16">
        <f t="shared" si="0"/>
        <v>0</v>
      </c>
      <c r="BW21" s="16">
        <f t="shared" si="1"/>
        <v>70700501.319999993</v>
      </c>
      <c r="BX21" s="51"/>
    </row>
    <row r="22" spans="1:77" ht="15" x14ac:dyDescent="0.25">
      <c r="A22" s="86" t="s">
        <v>141</v>
      </c>
      <c r="B22" s="14" t="s">
        <v>80</v>
      </c>
      <c r="C22" s="92">
        <v>1000</v>
      </c>
      <c r="D22" s="15"/>
      <c r="E22" s="15">
        <v>1000.02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92"/>
      <c r="AB22" s="15"/>
      <c r="AC22" s="15"/>
      <c r="AD22" s="15"/>
      <c r="AE22" s="15"/>
      <c r="AF22" s="15"/>
      <c r="AG22" s="15"/>
      <c r="AH22" s="15"/>
      <c r="AI22" s="15"/>
      <c r="AJ22" s="92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92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92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6">
        <f t="shared" si="0"/>
        <v>1000</v>
      </c>
      <c r="BV22" s="16">
        <f t="shared" si="0"/>
        <v>0</v>
      </c>
      <c r="BW22" s="16">
        <f t="shared" si="1"/>
        <v>1000.02</v>
      </c>
      <c r="BX22" s="51"/>
    </row>
    <row r="23" spans="1:77" ht="15" x14ac:dyDescent="0.25">
      <c r="A23" s="86" t="s">
        <v>142</v>
      </c>
      <c r="B23" s="14" t="s">
        <v>81</v>
      </c>
      <c r="C23" s="92">
        <v>175387761</v>
      </c>
      <c r="D23" s="15"/>
      <c r="E23" s="15">
        <v>179100359.93000001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92">
        <v>449349.4</v>
      </c>
      <c r="AB23" s="15"/>
      <c r="AC23" s="15">
        <v>21487.41</v>
      </c>
      <c r="AD23" s="15"/>
      <c r="AE23" s="15"/>
      <c r="AF23" s="15">
        <v>550502.91</v>
      </c>
      <c r="AG23" s="15"/>
      <c r="AH23" s="15"/>
      <c r="AI23" s="15"/>
      <c r="AJ23" s="92">
        <v>4984.34</v>
      </c>
      <c r="AK23" s="15"/>
      <c r="AL23" s="15">
        <v>552566.87</v>
      </c>
      <c r="AM23" s="15"/>
      <c r="AN23" s="15"/>
      <c r="AO23" s="15">
        <v>25400</v>
      </c>
      <c r="AP23" s="15"/>
      <c r="AQ23" s="15"/>
      <c r="AR23" s="15">
        <v>124500</v>
      </c>
      <c r="AS23" s="15"/>
      <c r="AT23" s="15"/>
      <c r="AU23" s="15"/>
      <c r="AV23" s="92">
        <v>20000</v>
      </c>
      <c r="AW23" s="15"/>
      <c r="AX23" s="15">
        <v>20000</v>
      </c>
      <c r="AY23" s="15"/>
      <c r="AZ23" s="15"/>
      <c r="BA23" s="15">
        <v>48440.98</v>
      </c>
      <c r="BB23" s="15"/>
      <c r="BC23" s="15"/>
      <c r="BD23" s="15"/>
      <c r="BE23" s="15"/>
      <c r="BF23" s="15"/>
      <c r="BG23" s="15"/>
      <c r="BH23" s="92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6">
        <f t="shared" si="0"/>
        <v>175862094.74000001</v>
      </c>
      <c r="BV23" s="16">
        <f t="shared" si="0"/>
        <v>0</v>
      </c>
      <c r="BW23" s="16">
        <f t="shared" si="1"/>
        <v>180443258.09999999</v>
      </c>
      <c r="BX23" s="51"/>
    </row>
    <row r="24" spans="1:77" ht="15" x14ac:dyDescent="0.25">
      <c r="A24" s="86" t="s">
        <v>143</v>
      </c>
      <c r="B24" s="14" t="s">
        <v>82</v>
      </c>
      <c r="C24" s="92">
        <v>109128001.87</v>
      </c>
      <c r="D24" s="15"/>
      <c r="E24" s="15">
        <v>110828835.15000001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92">
        <v>8000</v>
      </c>
      <c r="AB24" s="15"/>
      <c r="AC24" s="15">
        <v>8900</v>
      </c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>
        <v>16210.98</v>
      </c>
      <c r="AQ24" s="15"/>
      <c r="AR24" s="15">
        <v>78783.649999999994</v>
      </c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92">
        <v>106115581.91</v>
      </c>
      <c r="BI24" s="15"/>
      <c r="BJ24" s="15">
        <v>1074645988.8699999</v>
      </c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6">
        <f t="shared" si="0"/>
        <v>215267794.75999999</v>
      </c>
      <c r="BV24" s="16">
        <f t="shared" si="0"/>
        <v>0</v>
      </c>
      <c r="BW24" s="16">
        <f t="shared" si="1"/>
        <v>1185562507.6699998</v>
      </c>
      <c r="BX24" s="51"/>
    </row>
    <row r="25" spans="1:77" s="105" customFormat="1" ht="15.75" thickBot="1" x14ac:dyDescent="0.3">
      <c r="A25" s="37">
        <v>100</v>
      </c>
      <c r="B25" s="17" t="s">
        <v>83</v>
      </c>
      <c r="C25" s="18">
        <f t="shared" ref="C25:BN25" si="2">SUM(C15:C24)</f>
        <v>762030257.30000031</v>
      </c>
      <c r="D25" s="18">
        <f t="shared" si="2"/>
        <v>1366064.2</v>
      </c>
      <c r="E25" s="18">
        <f t="shared" si="2"/>
        <v>792249289.03000009</v>
      </c>
      <c r="F25" s="18">
        <f t="shared" si="2"/>
        <v>1011366.3</v>
      </c>
      <c r="G25" s="18">
        <f t="shared" si="2"/>
        <v>0</v>
      </c>
      <c r="H25" s="18">
        <f t="shared" si="2"/>
        <v>1130065.0499999998</v>
      </c>
      <c r="I25" s="18">
        <f t="shared" si="2"/>
        <v>5100000</v>
      </c>
      <c r="J25" s="18">
        <f t="shared" si="2"/>
        <v>0</v>
      </c>
      <c r="K25" s="18">
        <f t="shared" si="2"/>
        <v>6435648.0599999996</v>
      </c>
      <c r="L25" s="18">
        <f t="shared" si="2"/>
        <v>223619121.90000001</v>
      </c>
      <c r="M25" s="18">
        <f t="shared" si="2"/>
        <v>20000</v>
      </c>
      <c r="N25" s="18">
        <f t="shared" si="2"/>
        <v>221214677.53000003</v>
      </c>
      <c r="O25" s="18">
        <f t="shared" si="2"/>
        <v>109084490.22</v>
      </c>
      <c r="P25" s="18">
        <f t="shared" si="2"/>
        <v>37500</v>
      </c>
      <c r="Q25" s="18">
        <f t="shared" si="2"/>
        <v>107667210.93000002</v>
      </c>
      <c r="R25" s="18">
        <f t="shared" si="2"/>
        <v>32664359.899999999</v>
      </c>
      <c r="S25" s="18">
        <f t="shared" si="2"/>
        <v>0</v>
      </c>
      <c r="T25" s="18">
        <f t="shared" si="2"/>
        <v>32783464.370000008</v>
      </c>
      <c r="U25" s="18">
        <f t="shared" si="2"/>
        <v>92390535.620000005</v>
      </c>
      <c r="V25" s="18">
        <f t="shared" si="2"/>
        <v>0</v>
      </c>
      <c r="W25" s="18">
        <f t="shared" si="2"/>
        <v>94915571.069999993</v>
      </c>
      <c r="X25" s="18">
        <f t="shared" si="2"/>
        <v>54901702.420000002</v>
      </c>
      <c r="Y25" s="18">
        <f t="shared" si="2"/>
        <v>0</v>
      </c>
      <c r="Z25" s="18">
        <f t="shared" si="2"/>
        <v>46345441.929999992</v>
      </c>
      <c r="AA25" s="18">
        <f t="shared" si="2"/>
        <v>618849363.88999999</v>
      </c>
      <c r="AB25" s="18">
        <f t="shared" si="2"/>
        <v>277613</v>
      </c>
      <c r="AC25" s="18">
        <f t="shared" si="2"/>
        <v>613561935.4799999</v>
      </c>
      <c r="AD25" s="18">
        <f t="shared" si="2"/>
        <v>438987181.33999997</v>
      </c>
      <c r="AE25" s="18">
        <f t="shared" si="2"/>
        <v>0</v>
      </c>
      <c r="AF25" s="18">
        <f t="shared" si="2"/>
        <v>509330819.09000003</v>
      </c>
      <c r="AG25" s="18">
        <f t="shared" si="2"/>
        <v>32840636.240000002</v>
      </c>
      <c r="AH25" s="18">
        <f t="shared" si="2"/>
        <v>0</v>
      </c>
      <c r="AI25" s="18">
        <f t="shared" si="2"/>
        <v>42794762.93</v>
      </c>
      <c r="AJ25" s="18">
        <f t="shared" si="2"/>
        <v>529450775.56999993</v>
      </c>
      <c r="AK25" s="18">
        <f t="shared" si="2"/>
        <v>162080.06</v>
      </c>
      <c r="AL25" s="18">
        <f t="shared" si="2"/>
        <v>482901631.88000011</v>
      </c>
      <c r="AM25" s="18">
        <f t="shared" si="2"/>
        <v>4045747516.2499995</v>
      </c>
      <c r="AN25" s="18">
        <f t="shared" si="2"/>
        <v>0</v>
      </c>
      <c r="AO25" s="18">
        <f t="shared" si="2"/>
        <v>4032538499.2499995</v>
      </c>
      <c r="AP25" s="18">
        <f t="shared" si="2"/>
        <v>183880843.72</v>
      </c>
      <c r="AQ25" s="18">
        <f t="shared" si="2"/>
        <v>499459.5</v>
      </c>
      <c r="AR25" s="18">
        <f t="shared" si="2"/>
        <v>163460865.86000004</v>
      </c>
      <c r="AS25" s="18">
        <f t="shared" si="2"/>
        <v>401827681.96000004</v>
      </c>
      <c r="AT25" s="18">
        <f t="shared" si="2"/>
        <v>0</v>
      </c>
      <c r="AU25" s="18">
        <f t="shared" si="2"/>
        <v>441341668.18000013</v>
      </c>
      <c r="AV25" s="18">
        <f t="shared" si="2"/>
        <v>287414367.56</v>
      </c>
      <c r="AW25" s="18">
        <f t="shared" si="2"/>
        <v>1873587.45</v>
      </c>
      <c r="AX25" s="18">
        <f t="shared" si="2"/>
        <v>269349245.56</v>
      </c>
      <c r="AY25" s="18">
        <f t="shared" si="2"/>
        <v>2429569.9799999995</v>
      </c>
      <c r="AZ25" s="18">
        <f t="shared" si="2"/>
        <v>12372.75</v>
      </c>
      <c r="BA25" s="18">
        <f t="shared" si="2"/>
        <v>2168065.6599999997</v>
      </c>
      <c r="BB25" s="18">
        <f t="shared" si="2"/>
        <v>1083655511.1400001</v>
      </c>
      <c r="BC25" s="18">
        <f t="shared" si="2"/>
        <v>0</v>
      </c>
      <c r="BD25" s="18">
        <f t="shared" si="2"/>
        <v>987381781.23000002</v>
      </c>
      <c r="BE25" s="18">
        <f t="shared" si="2"/>
        <v>10059558</v>
      </c>
      <c r="BF25" s="18">
        <f t="shared" si="2"/>
        <v>0</v>
      </c>
      <c r="BG25" s="18">
        <f t="shared" si="2"/>
        <v>10017131.449999999</v>
      </c>
      <c r="BH25" s="18">
        <f t="shared" si="2"/>
        <v>111115581.91</v>
      </c>
      <c r="BI25" s="18">
        <f t="shared" si="2"/>
        <v>0</v>
      </c>
      <c r="BJ25" s="18">
        <f t="shared" si="2"/>
        <v>1079645988.8699999</v>
      </c>
      <c r="BK25" s="18">
        <f t="shared" si="2"/>
        <v>61974214.75</v>
      </c>
      <c r="BL25" s="18">
        <f t="shared" si="2"/>
        <v>0</v>
      </c>
      <c r="BM25" s="18">
        <f t="shared" si="2"/>
        <v>70435361.039999992</v>
      </c>
      <c r="BN25" s="18">
        <f t="shared" si="2"/>
        <v>0</v>
      </c>
      <c r="BO25" s="18">
        <f t="shared" ref="BO25:BW25" si="3">SUM(BO15:BO24)</f>
        <v>0</v>
      </c>
      <c r="BP25" s="18">
        <f t="shared" si="3"/>
        <v>0</v>
      </c>
      <c r="BQ25" s="18">
        <f t="shared" si="3"/>
        <v>0</v>
      </c>
      <c r="BR25" s="18">
        <f t="shared" si="3"/>
        <v>0</v>
      </c>
      <c r="BS25" s="18">
        <f t="shared" si="3"/>
        <v>0</v>
      </c>
      <c r="BT25" s="18"/>
      <c r="BU25" s="18">
        <f t="shared" si="3"/>
        <v>9089034635.9700012</v>
      </c>
      <c r="BV25" s="18">
        <f t="shared" si="3"/>
        <v>4248676.96</v>
      </c>
      <c r="BW25" s="18">
        <f t="shared" si="3"/>
        <v>10007669124.450001</v>
      </c>
      <c r="BX25" s="51"/>
      <c r="BY25" s="107"/>
    </row>
    <row r="26" spans="1:77" ht="13.5" thickTop="1" x14ac:dyDescent="0.2">
      <c r="A26" s="1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51"/>
    </row>
    <row r="27" spans="1:77" ht="13.5" thickBot="1" x14ac:dyDescent="0.25">
      <c r="A27" s="154"/>
      <c r="B27" s="155" t="s">
        <v>84</v>
      </c>
      <c r="C27" s="156"/>
      <c r="D27" s="157"/>
      <c r="E27" s="157"/>
      <c r="F27" s="157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6"/>
      <c r="S27" s="157"/>
      <c r="T27" s="157"/>
      <c r="U27" s="157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6"/>
      <c r="AH27" s="157"/>
      <c r="AI27" s="157"/>
      <c r="AJ27" s="157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6"/>
      <c r="AW27" s="157"/>
      <c r="AX27" s="157"/>
      <c r="AY27" s="157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6"/>
      <c r="BL27" s="157"/>
      <c r="BM27" s="157"/>
      <c r="BN27" s="157"/>
      <c r="BO27" s="158"/>
      <c r="BP27" s="158"/>
      <c r="BQ27" s="158"/>
      <c r="BR27" s="158"/>
      <c r="BS27" s="158"/>
      <c r="BT27" s="158"/>
      <c r="BU27" s="159"/>
      <c r="BV27" s="159"/>
      <c r="BW27" s="159"/>
      <c r="BX27" s="51"/>
    </row>
    <row r="28" spans="1:77" ht="15" x14ac:dyDescent="0.25">
      <c r="A28" s="140" t="s">
        <v>144</v>
      </c>
      <c r="B28" s="141" t="s">
        <v>85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>
        <v>0</v>
      </c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153">
        <f>+C28+F28+I28+L28+O28+R28+U28+X28+AA28+AD28+AG28+AJ28+AM28+AP28+AS28+AV28+AY28+BB28+BE28+BH28+BK28+BN28+BQ28</f>
        <v>0</v>
      </c>
      <c r="BV28" s="153">
        <f t="shared" ref="BV28:BW32" si="4">+D28+G28+J28+M28+P28+S28+V28+Y28+AB28+AE28+AH28+AK28+AN28+AQ28+AT28+AW28+AZ28+BC28+BF28+BI28+BL28+BO28+BR28</f>
        <v>0</v>
      </c>
      <c r="BW28" s="153">
        <f t="shared" si="4"/>
        <v>0</v>
      </c>
      <c r="BX28" s="51"/>
    </row>
    <row r="29" spans="1:77" ht="15" x14ac:dyDescent="0.25">
      <c r="A29" s="86" t="s">
        <v>145</v>
      </c>
      <c r="B29" s="14" t="s">
        <v>86</v>
      </c>
      <c r="C29" s="15">
        <v>108809389.38</v>
      </c>
      <c r="D29" s="15">
        <v>750981.82</v>
      </c>
      <c r="E29" s="15">
        <v>133171304.39</v>
      </c>
      <c r="F29" s="15">
        <v>89448.48</v>
      </c>
      <c r="G29" s="15"/>
      <c r="H29" s="15"/>
      <c r="I29" s="15"/>
      <c r="J29" s="15"/>
      <c r="K29" s="15"/>
      <c r="L29" s="15">
        <v>68500</v>
      </c>
      <c r="M29" s="15"/>
      <c r="N29" s="15">
        <v>119151.35</v>
      </c>
      <c r="O29" s="15">
        <v>2944077.98</v>
      </c>
      <c r="P29" s="15"/>
      <c r="Q29" s="15">
        <v>5538581.4200000009</v>
      </c>
      <c r="R29" s="15"/>
      <c r="S29" s="15"/>
      <c r="T29" s="15"/>
      <c r="U29" s="15">
        <v>790548.8</v>
      </c>
      <c r="V29" s="15">
        <v>226421.55</v>
      </c>
      <c r="W29" s="15">
        <v>873025.69</v>
      </c>
      <c r="X29" s="15">
        <v>1080000</v>
      </c>
      <c r="Y29" s="15"/>
      <c r="Z29" s="15">
        <v>337768.46</v>
      </c>
      <c r="AA29" s="15">
        <v>85799233.409999982</v>
      </c>
      <c r="AB29" s="15">
        <v>10470837.939999999</v>
      </c>
      <c r="AC29" s="15">
        <v>183855139.29999995</v>
      </c>
      <c r="AD29" s="15">
        <v>19426734.98</v>
      </c>
      <c r="AE29" s="15">
        <v>200000</v>
      </c>
      <c r="AF29" s="15">
        <v>27408481.32</v>
      </c>
      <c r="AG29" s="92">
        <v>4936980</v>
      </c>
      <c r="AH29" s="15"/>
      <c r="AI29" s="15">
        <v>10246474.870000001</v>
      </c>
      <c r="AJ29" s="92"/>
      <c r="AK29" s="15"/>
      <c r="AL29" s="15"/>
      <c r="AM29" s="15"/>
      <c r="AN29" s="15"/>
      <c r="AO29" s="15"/>
      <c r="AP29" s="92">
        <v>9110000</v>
      </c>
      <c r="AQ29" s="15"/>
      <c r="AR29" s="15">
        <v>13574983.710000001</v>
      </c>
      <c r="AS29" s="92">
        <v>10000</v>
      </c>
      <c r="AT29" s="15"/>
      <c r="AU29" s="15">
        <v>4000</v>
      </c>
      <c r="AV29" s="15">
        <v>1015145.4</v>
      </c>
      <c r="AW29" s="15"/>
      <c r="AX29" s="15">
        <v>744736.95</v>
      </c>
      <c r="AY29" s="92">
        <v>1427289.33</v>
      </c>
      <c r="AZ29" s="15"/>
      <c r="BA29" s="15">
        <v>8239214.2299999995</v>
      </c>
      <c r="BB29" s="92">
        <v>1868795.93</v>
      </c>
      <c r="BC29" s="15">
        <v>442680.54</v>
      </c>
      <c r="BD29" s="15">
        <v>6379413.3499999996</v>
      </c>
      <c r="BE29" s="92">
        <v>302099.59999999998</v>
      </c>
      <c r="BF29" s="15"/>
      <c r="BG29" s="15">
        <v>377700.19</v>
      </c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98">
        <f>+C29+F29+I29+L29+O29+R29+U29+X29+AA29+AD29+AG29+AJ29+AM29+AP29+AS29+AV29+AY29+BB29+BE29+BH29+BK29+BN29+BQ29</f>
        <v>237678243.28999999</v>
      </c>
      <c r="BV29" s="98">
        <f t="shared" si="4"/>
        <v>12090921.849999998</v>
      </c>
      <c r="BW29" s="98">
        <f t="shared" si="4"/>
        <v>390869975.22999996</v>
      </c>
      <c r="BX29" s="51"/>
    </row>
    <row r="30" spans="1:77" ht="15" x14ac:dyDescent="0.25">
      <c r="A30" s="86" t="s">
        <v>146</v>
      </c>
      <c r="B30" s="14" t="s">
        <v>87</v>
      </c>
      <c r="C30" s="15">
        <v>1837565.01</v>
      </c>
      <c r="D30" s="15"/>
      <c r="E30" s="15">
        <v>5197598.3900000006</v>
      </c>
      <c r="F30" s="15"/>
      <c r="G30" s="15"/>
      <c r="H30" s="15"/>
      <c r="I30" s="15"/>
      <c r="J30" s="15"/>
      <c r="K30" s="15">
        <v>5100000</v>
      </c>
      <c r="L30" s="15">
        <v>43966525.439999998</v>
      </c>
      <c r="M30" s="15">
        <v>12882257.67</v>
      </c>
      <c r="N30" s="15">
        <v>91980966.290000007</v>
      </c>
      <c r="O30" s="15">
        <v>64133921.970000014</v>
      </c>
      <c r="P30" s="15">
        <v>16706243.900000002</v>
      </c>
      <c r="Q30" s="15">
        <v>89397874.310000002</v>
      </c>
      <c r="R30" s="92">
        <v>86141542.409999996</v>
      </c>
      <c r="S30" s="15">
        <v>18980083.66</v>
      </c>
      <c r="T30" s="15">
        <v>100308179.33</v>
      </c>
      <c r="U30" s="15">
        <v>850000</v>
      </c>
      <c r="V30" s="15"/>
      <c r="W30" s="15">
        <v>11355971.380000001</v>
      </c>
      <c r="X30" s="15">
        <v>207121174.5</v>
      </c>
      <c r="Y30" s="15">
        <v>38806440.550000004</v>
      </c>
      <c r="Z30" s="15">
        <v>236183363.75</v>
      </c>
      <c r="AA30" s="15">
        <v>300718668.93000001</v>
      </c>
      <c r="AB30" s="15">
        <v>44320162.130000003</v>
      </c>
      <c r="AC30" s="15">
        <v>464892597.95999986</v>
      </c>
      <c r="AD30" s="92">
        <v>439055459.86999989</v>
      </c>
      <c r="AE30" s="15">
        <v>95492708.109999999</v>
      </c>
      <c r="AF30" s="15">
        <v>956323604.9999994</v>
      </c>
      <c r="AG30" s="92">
        <v>5823000</v>
      </c>
      <c r="AH30" s="15">
        <v>131000</v>
      </c>
      <c r="AI30" s="15">
        <v>16941041.079999998</v>
      </c>
      <c r="AJ30" s="92">
        <v>14597400</v>
      </c>
      <c r="AK30" s="15">
        <v>2140000</v>
      </c>
      <c r="AL30" s="15">
        <v>21448718.359999999</v>
      </c>
      <c r="AM30" s="92">
        <v>214418563.06999999</v>
      </c>
      <c r="AN30" s="15">
        <v>22772762.960000001</v>
      </c>
      <c r="AO30" s="15">
        <v>585171359.55999994</v>
      </c>
      <c r="AP30" s="92">
        <v>229858149.39000002</v>
      </c>
      <c r="AQ30" s="15">
        <v>9950333</v>
      </c>
      <c r="AR30" s="15">
        <v>299150125.5800001</v>
      </c>
      <c r="AS30" s="92">
        <v>4901430.46</v>
      </c>
      <c r="AT30" s="15"/>
      <c r="AU30" s="15">
        <v>7439585.1699999999</v>
      </c>
      <c r="AV30" s="92">
        <v>113094289.40000001</v>
      </c>
      <c r="AW30" s="15">
        <v>16401080</v>
      </c>
      <c r="AX30" s="15">
        <v>110186505.52</v>
      </c>
      <c r="AY30" s="92">
        <v>102461624.88</v>
      </c>
      <c r="AZ30" s="109">
        <v>569200</v>
      </c>
      <c r="BA30" s="15">
        <v>108431242.16000001</v>
      </c>
      <c r="BB30" s="92">
        <v>9319000</v>
      </c>
      <c r="BC30" s="15">
        <v>5200000</v>
      </c>
      <c r="BD30" s="15">
        <v>20856597.550000001</v>
      </c>
      <c r="BE30" s="15">
        <v>1216638.78</v>
      </c>
      <c r="BF30" s="15"/>
      <c r="BG30" s="15">
        <v>1749411.92</v>
      </c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98">
        <f>+C30+F30+I30+L30+O30+R30+U30+X30+AA30+AD30+AG30+AJ30+AM30+AP30+AS30+AV30+AY30+BB30+BE30+BH30+BK30+BN30+BQ30</f>
        <v>1839514954.1099999</v>
      </c>
      <c r="BV30" s="98">
        <f t="shared" si="4"/>
        <v>284352271.98000002</v>
      </c>
      <c r="BW30" s="98">
        <f t="shared" si="4"/>
        <v>3132114743.309999</v>
      </c>
      <c r="BX30" s="51"/>
    </row>
    <row r="31" spans="1:77" ht="15" x14ac:dyDescent="0.25">
      <c r="A31" s="86" t="s">
        <v>147</v>
      </c>
      <c r="B31" s="14" t="s">
        <v>88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>
        <v>401359.69</v>
      </c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>
        <v>2000000</v>
      </c>
      <c r="AH31" s="15"/>
      <c r="AI31" s="15">
        <v>7328689.75</v>
      </c>
      <c r="AJ31" s="15"/>
      <c r="AK31" s="15"/>
      <c r="AL31" s="15"/>
      <c r="AM31" s="15"/>
      <c r="AN31" s="15"/>
      <c r="AO31" s="15">
        <v>173938762.31999999</v>
      </c>
      <c r="AP31" s="92"/>
      <c r="AQ31" s="15"/>
      <c r="AR31" s="15"/>
      <c r="AS31" s="15"/>
      <c r="AT31" s="15"/>
      <c r="AU31" s="15"/>
      <c r="AV31" s="15">
        <v>7300000</v>
      </c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98">
        <f>+C31+F31+I31+L31+O31+R31+U31+X31+AA31+AD31+AG31+AJ31+AM31+AP31+AS31+AV31+AY31+BB31+BE31+BH31+BK31+BN31+BQ31</f>
        <v>9300000</v>
      </c>
      <c r="BV31" s="98">
        <f t="shared" si="4"/>
        <v>0</v>
      </c>
      <c r="BW31" s="98">
        <f t="shared" si="4"/>
        <v>181668811.75999999</v>
      </c>
      <c r="BX31" s="51"/>
    </row>
    <row r="32" spans="1:77" ht="15" x14ac:dyDescent="0.25">
      <c r="A32" s="86" t="s">
        <v>148</v>
      </c>
      <c r="B32" s="14" t="s">
        <v>89</v>
      </c>
      <c r="C32" s="15">
        <v>115514641.63999999</v>
      </c>
      <c r="D32" s="15"/>
      <c r="E32" s="15">
        <v>24482427.050000004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>
        <v>4105.0600000000004</v>
      </c>
      <c r="AG32" s="15"/>
      <c r="AH32" s="15"/>
      <c r="AI32" s="15"/>
      <c r="AJ32" s="15"/>
      <c r="AK32" s="15"/>
      <c r="AL32" s="15"/>
      <c r="AM32" s="15"/>
      <c r="AN32" s="15"/>
      <c r="AO32" s="15"/>
      <c r="AP32" s="92">
        <v>102228.33</v>
      </c>
      <c r="AQ32" s="15"/>
      <c r="AR32" s="15">
        <v>102228.33</v>
      </c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92">
        <v>2395851.4</v>
      </c>
      <c r="BI32" s="15"/>
      <c r="BJ32" s="15">
        <v>571045.26</v>
      </c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98">
        <f>+C32+F32+I32+L32+O32+R32+U32+X32+AA32+AD32+AG32+AJ32+AM32+AP32+AS32+AV32+AY32+BB32+BE32+BH32+BK32+BN32+BQ32</f>
        <v>118012721.36999999</v>
      </c>
      <c r="BV32" s="98">
        <f t="shared" si="4"/>
        <v>0</v>
      </c>
      <c r="BW32" s="98">
        <f t="shared" si="4"/>
        <v>25159805.700000003</v>
      </c>
      <c r="BX32" s="51"/>
    </row>
    <row r="33" spans="1:77" s="105" customFormat="1" ht="15.75" thickBot="1" x14ac:dyDescent="0.3">
      <c r="A33" s="37">
        <v>200</v>
      </c>
      <c r="B33" s="17" t="s">
        <v>90</v>
      </c>
      <c r="C33" s="18">
        <f t="shared" ref="C33:BN33" si="5">SUM(C28:C32)</f>
        <v>226161596.02999997</v>
      </c>
      <c r="D33" s="18">
        <f t="shared" si="5"/>
        <v>750981.82</v>
      </c>
      <c r="E33" s="18">
        <f t="shared" si="5"/>
        <v>162851329.83000001</v>
      </c>
      <c r="F33" s="18">
        <f t="shared" si="5"/>
        <v>89448.48</v>
      </c>
      <c r="G33" s="18">
        <f t="shared" si="5"/>
        <v>0</v>
      </c>
      <c r="H33" s="18">
        <f t="shared" si="5"/>
        <v>0</v>
      </c>
      <c r="I33" s="18">
        <f t="shared" si="5"/>
        <v>0</v>
      </c>
      <c r="J33" s="18">
        <f t="shared" si="5"/>
        <v>0</v>
      </c>
      <c r="K33" s="18">
        <f t="shared" si="5"/>
        <v>5100000</v>
      </c>
      <c r="L33" s="18">
        <f t="shared" si="5"/>
        <v>44035025.439999998</v>
      </c>
      <c r="M33" s="18">
        <f t="shared" si="5"/>
        <v>12882257.67</v>
      </c>
      <c r="N33" s="18">
        <f t="shared" si="5"/>
        <v>92100117.640000001</v>
      </c>
      <c r="O33" s="18">
        <f t="shared" si="5"/>
        <v>67077999.95000001</v>
      </c>
      <c r="P33" s="18">
        <f t="shared" si="5"/>
        <v>16706243.900000002</v>
      </c>
      <c r="Q33" s="18">
        <f t="shared" si="5"/>
        <v>95337815.420000002</v>
      </c>
      <c r="R33" s="18">
        <f t="shared" si="5"/>
        <v>86141542.409999996</v>
      </c>
      <c r="S33" s="18">
        <f t="shared" si="5"/>
        <v>18980083.66</v>
      </c>
      <c r="T33" s="18">
        <f t="shared" si="5"/>
        <v>100308179.33</v>
      </c>
      <c r="U33" s="18">
        <f t="shared" si="5"/>
        <v>1640548.8</v>
      </c>
      <c r="V33" s="18">
        <f t="shared" si="5"/>
        <v>226421.55</v>
      </c>
      <c r="W33" s="18">
        <f t="shared" si="5"/>
        <v>12228997.07</v>
      </c>
      <c r="X33" s="18">
        <f t="shared" si="5"/>
        <v>208201174.5</v>
      </c>
      <c r="Y33" s="18">
        <f t="shared" si="5"/>
        <v>38806440.550000004</v>
      </c>
      <c r="Z33" s="18">
        <f t="shared" si="5"/>
        <v>236521132.21000001</v>
      </c>
      <c r="AA33" s="18">
        <f t="shared" si="5"/>
        <v>386517902.33999997</v>
      </c>
      <c r="AB33" s="18">
        <f t="shared" si="5"/>
        <v>54791000.07</v>
      </c>
      <c r="AC33" s="18">
        <f t="shared" si="5"/>
        <v>648747737.25999975</v>
      </c>
      <c r="AD33" s="18">
        <f t="shared" si="5"/>
        <v>458482194.8499999</v>
      </c>
      <c r="AE33" s="18">
        <f t="shared" si="5"/>
        <v>95692708.109999999</v>
      </c>
      <c r="AF33" s="18">
        <f t="shared" si="5"/>
        <v>983736191.3799994</v>
      </c>
      <c r="AG33" s="18">
        <f t="shared" si="5"/>
        <v>12759980</v>
      </c>
      <c r="AH33" s="18">
        <f t="shared" si="5"/>
        <v>131000</v>
      </c>
      <c r="AI33" s="18">
        <f t="shared" si="5"/>
        <v>34516205.700000003</v>
      </c>
      <c r="AJ33" s="18">
        <f t="shared" si="5"/>
        <v>14597400</v>
      </c>
      <c r="AK33" s="18">
        <f t="shared" si="5"/>
        <v>2140000</v>
      </c>
      <c r="AL33" s="18">
        <f t="shared" si="5"/>
        <v>21448718.359999999</v>
      </c>
      <c r="AM33" s="18">
        <f t="shared" si="5"/>
        <v>214418563.06999999</v>
      </c>
      <c r="AN33" s="18">
        <f t="shared" si="5"/>
        <v>22772762.960000001</v>
      </c>
      <c r="AO33" s="18">
        <f t="shared" si="5"/>
        <v>759110121.87999988</v>
      </c>
      <c r="AP33" s="18">
        <f t="shared" si="5"/>
        <v>239070377.72000003</v>
      </c>
      <c r="AQ33" s="18">
        <f t="shared" si="5"/>
        <v>9950333</v>
      </c>
      <c r="AR33" s="18">
        <f t="shared" si="5"/>
        <v>312827337.62000006</v>
      </c>
      <c r="AS33" s="18">
        <f t="shared" si="5"/>
        <v>4911430.46</v>
      </c>
      <c r="AT33" s="18">
        <f t="shared" si="5"/>
        <v>0</v>
      </c>
      <c r="AU33" s="18">
        <f t="shared" si="5"/>
        <v>7443585.1699999999</v>
      </c>
      <c r="AV33" s="18">
        <f t="shared" si="5"/>
        <v>121409434.80000001</v>
      </c>
      <c r="AW33" s="18">
        <f t="shared" si="5"/>
        <v>16401080</v>
      </c>
      <c r="AX33" s="18">
        <f t="shared" si="5"/>
        <v>110931242.47</v>
      </c>
      <c r="AY33" s="18">
        <f t="shared" si="5"/>
        <v>103888914.20999999</v>
      </c>
      <c r="AZ33" s="18">
        <f t="shared" si="5"/>
        <v>569200</v>
      </c>
      <c r="BA33" s="18">
        <f t="shared" si="5"/>
        <v>116670456.39000002</v>
      </c>
      <c r="BB33" s="18">
        <f t="shared" si="5"/>
        <v>11187795.93</v>
      </c>
      <c r="BC33" s="18">
        <f t="shared" si="5"/>
        <v>5642680.54</v>
      </c>
      <c r="BD33" s="18">
        <f t="shared" si="5"/>
        <v>27236010.899999999</v>
      </c>
      <c r="BE33" s="18">
        <f t="shared" si="5"/>
        <v>1518738.38</v>
      </c>
      <c r="BF33" s="18">
        <f t="shared" si="5"/>
        <v>0</v>
      </c>
      <c r="BG33" s="18">
        <f t="shared" si="5"/>
        <v>2127112.11</v>
      </c>
      <c r="BH33" s="18">
        <f t="shared" si="5"/>
        <v>2395851.4</v>
      </c>
      <c r="BI33" s="18">
        <f t="shared" si="5"/>
        <v>0</v>
      </c>
      <c r="BJ33" s="18">
        <f t="shared" si="5"/>
        <v>571045.26</v>
      </c>
      <c r="BK33" s="18">
        <f t="shared" si="5"/>
        <v>0</v>
      </c>
      <c r="BL33" s="18">
        <f t="shared" si="5"/>
        <v>0</v>
      </c>
      <c r="BM33" s="18">
        <f t="shared" si="5"/>
        <v>0</v>
      </c>
      <c r="BN33" s="18">
        <f t="shared" si="5"/>
        <v>0</v>
      </c>
      <c r="BO33" s="18">
        <f t="shared" ref="BO33:BW33" si="6">SUM(BO28:BO32)</f>
        <v>0</v>
      </c>
      <c r="BP33" s="18">
        <f t="shared" si="6"/>
        <v>0</v>
      </c>
      <c r="BQ33" s="18">
        <f t="shared" si="6"/>
        <v>0</v>
      </c>
      <c r="BR33" s="18">
        <f t="shared" si="6"/>
        <v>0</v>
      </c>
      <c r="BS33" s="18">
        <f t="shared" si="6"/>
        <v>0</v>
      </c>
      <c r="BT33" s="18"/>
      <c r="BU33" s="18">
        <f t="shared" si="6"/>
        <v>2204505918.77</v>
      </c>
      <c r="BV33" s="18">
        <f t="shared" si="6"/>
        <v>296443193.83000004</v>
      </c>
      <c r="BW33" s="18">
        <f t="shared" si="6"/>
        <v>3729813335.999999</v>
      </c>
      <c r="BX33" s="51"/>
      <c r="BY33" s="107"/>
    </row>
    <row r="34" spans="1:77" ht="13.5" thickTop="1" x14ac:dyDescent="0.2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51"/>
    </row>
    <row r="35" spans="1:77" ht="13.5" thickBot="1" x14ac:dyDescent="0.25">
      <c r="A35" s="160"/>
      <c r="B35" s="155" t="s">
        <v>91</v>
      </c>
      <c r="C35" s="156"/>
      <c r="D35" s="157"/>
      <c r="E35" s="157"/>
      <c r="F35" s="157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6"/>
      <c r="S35" s="157"/>
      <c r="T35" s="157"/>
      <c r="U35" s="157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6"/>
      <c r="AH35" s="157"/>
      <c r="AI35" s="157"/>
      <c r="AJ35" s="157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6"/>
      <c r="AW35" s="157"/>
      <c r="AX35" s="157"/>
      <c r="AY35" s="157"/>
      <c r="AZ35" s="158"/>
      <c r="BA35" s="158"/>
      <c r="BB35" s="158"/>
      <c r="BC35" s="158"/>
      <c r="BD35" s="158"/>
      <c r="BE35" s="158"/>
      <c r="BF35" s="158"/>
      <c r="BG35" s="158"/>
      <c r="BH35" s="158"/>
      <c r="BI35" s="158"/>
      <c r="BJ35" s="158"/>
      <c r="BK35" s="156"/>
      <c r="BL35" s="157"/>
      <c r="BM35" s="157"/>
      <c r="BN35" s="157"/>
      <c r="BO35" s="158"/>
      <c r="BP35" s="158"/>
      <c r="BQ35" s="158"/>
      <c r="BR35" s="158"/>
      <c r="BS35" s="158"/>
      <c r="BT35" s="158"/>
      <c r="BU35" s="159"/>
      <c r="BV35" s="159"/>
      <c r="BW35" s="159"/>
      <c r="BX35" s="51"/>
    </row>
    <row r="36" spans="1:77" ht="15" x14ac:dyDescent="0.25">
      <c r="A36" s="140" t="s">
        <v>149</v>
      </c>
      <c r="B36" s="141" t="s">
        <v>92</v>
      </c>
      <c r="C36" s="20">
        <v>2003114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>
        <v>100000</v>
      </c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>
        <v>30000000</v>
      </c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>
        <v>0</v>
      </c>
      <c r="BR36" s="20">
        <v>0</v>
      </c>
      <c r="BS36" s="20">
        <v>0</v>
      </c>
      <c r="BT36" s="20"/>
      <c r="BU36" s="145">
        <f>+C36+F36+I36+L36+O36+R36+U36+X36+AA36+AD36+AG36+AJ36+AM36+AP36+AS36+AV36+AY36+BB36+BE36+BH36+BK36+BN36+BQ36</f>
        <v>32103114</v>
      </c>
      <c r="BV36" s="145">
        <f t="shared" ref="BV36:BW39" si="7">+D36+G36+J36+M36+P36+S36+V36+Y36+AB36+AE36+AH36+AK36+AN36+AQ36+AT36+AW36+AZ36+BC36+BF36+BI36+BL36+BO36+BR36</f>
        <v>0</v>
      </c>
      <c r="BW36" s="145">
        <f t="shared" si="7"/>
        <v>0</v>
      </c>
      <c r="BX36" s="51"/>
    </row>
    <row r="37" spans="1:77" ht="15" x14ac:dyDescent="0.25">
      <c r="A37" s="86" t="s">
        <v>150</v>
      </c>
      <c r="B37" s="14" t="s">
        <v>93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>
        <v>0</v>
      </c>
      <c r="BR37" s="15">
        <v>0</v>
      </c>
      <c r="BS37" s="15">
        <v>0</v>
      </c>
      <c r="BT37" s="15"/>
      <c r="BU37" s="16">
        <f>+C37+F37+I37+L37+O37+R37+U37+X37+AA37+AD37+AG37+AJ37+AM37+AP37+AS37+AV37+AY37+BB37+BE37+BH37+BK37+BN37+BQ37</f>
        <v>0</v>
      </c>
      <c r="BV37" s="16">
        <f t="shared" si="7"/>
        <v>0</v>
      </c>
      <c r="BW37" s="16">
        <f t="shared" si="7"/>
        <v>0</v>
      </c>
      <c r="BX37" s="51"/>
    </row>
    <row r="38" spans="1:77" ht="15" x14ac:dyDescent="0.25">
      <c r="A38" s="86" t="s">
        <v>151</v>
      </c>
      <c r="B38" s="14" t="s">
        <v>94</v>
      </c>
      <c r="C38" s="15"/>
      <c r="D38" s="15"/>
      <c r="E38" s="15">
        <v>1022.28</v>
      </c>
      <c r="F38" s="15"/>
      <c r="G38" s="15"/>
      <c r="H38" s="15"/>
      <c r="I38" s="15"/>
      <c r="J38" s="15"/>
      <c r="K38" s="15"/>
      <c r="L38" s="15">
        <v>3000000</v>
      </c>
      <c r="M38" s="15"/>
      <c r="N38" s="15">
        <v>3900348.36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>
        <v>1000000</v>
      </c>
      <c r="AB38" s="15">
        <v>710000</v>
      </c>
      <c r="AC38" s="15">
        <v>1657720</v>
      </c>
      <c r="AD38" s="15"/>
      <c r="AE38" s="15"/>
      <c r="AF38" s="15"/>
      <c r="AG38" s="15"/>
      <c r="AH38" s="15"/>
      <c r="AI38" s="15"/>
      <c r="AJ38" s="15">
        <v>100000</v>
      </c>
      <c r="AK38" s="15"/>
      <c r="AL38" s="15">
        <v>100000</v>
      </c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>
        <v>1500000</v>
      </c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>
        <v>0</v>
      </c>
      <c r="BR38" s="15">
        <v>0</v>
      </c>
      <c r="BS38" s="15">
        <v>0</v>
      </c>
      <c r="BT38" s="15"/>
      <c r="BU38" s="16">
        <f>+C38+F38+I38+L38+O38+R38+U38+X38+AA38+AD38+AG38+AJ38+AM38+AP38+AS38+AV38+AY38+BB38+BE38+BH38+BK38+BN38+BQ38</f>
        <v>4100000</v>
      </c>
      <c r="BV38" s="16">
        <f t="shared" si="7"/>
        <v>710000</v>
      </c>
      <c r="BW38" s="16">
        <f t="shared" si="7"/>
        <v>7159090.6399999997</v>
      </c>
      <c r="BX38" s="51"/>
    </row>
    <row r="39" spans="1:77" ht="15" x14ac:dyDescent="0.25">
      <c r="A39" s="86" t="s">
        <v>152</v>
      </c>
      <c r="B39" s="14" t="s">
        <v>95</v>
      </c>
      <c r="C39" s="92">
        <v>400000000</v>
      </c>
      <c r="D39" s="15"/>
      <c r="E39" s="15">
        <v>393202281.67999995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>
        <v>0</v>
      </c>
      <c r="BR39" s="15">
        <v>0</v>
      </c>
      <c r="BS39" s="15">
        <v>0</v>
      </c>
      <c r="BT39" s="15"/>
      <c r="BU39" s="16">
        <f>+C39+F39+I39+L39+O39+R39+U39+X39+AA39+AD39+AG39+AJ39+AM39+AP39+AS39+AV39+AY39+BB39+BE39+BH39+BK39+BN39+BQ39</f>
        <v>400000000</v>
      </c>
      <c r="BV39" s="16">
        <f t="shared" si="7"/>
        <v>0</v>
      </c>
      <c r="BW39" s="16">
        <f t="shared" si="7"/>
        <v>393202281.67999995</v>
      </c>
      <c r="BX39" s="51"/>
    </row>
    <row r="40" spans="1:77" s="105" customFormat="1" ht="15.75" thickBot="1" x14ac:dyDescent="0.3">
      <c r="A40" s="37">
        <v>300</v>
      </c>
      <c r="B40" s="17" t="s">
        <v>96</v>
      </c>
      <c r="C40" s="18">
        <f t="shared" ref="C40:BN40" si="8">SUM(C36:C39)</f>
        <v>402003114</v>
      </c>
      <c r="D40" s="18">
        <f t="shared" si="8"/>
        <v>0</v>
      </c>
      <c r="E40" s="18">
        <f t="shared" si="8"/>
        <v>393203303.95999992</v>
      </c>
      <c r="F40" s="18">
        <f t="shared" si="8"/>
        <v>0</v>
      </c>
      <c r="G40" s="18">
        <f t="shared" si="8"/>
        <v>0</v>
      </c>
      <c r="H40" s="18">
        <f t="shared" si="8"/>
        <v>0</v>
      </c>
      <c r="I40" s="18">
        <f t="shared" si="8"/>
        <v>0</v>
      </c>
      <c r="J40" s="18">
        <f t="shared" si="8"/>
        <v>0</v>
      </c>
      <c r="K40" s="18">
        <f t="shared" si="8"/>
        <v>0</v>
      </c>
      <c r="L40" s="18">
        <f t="shared" si="8"/>
        <v>3000000</v>
      </c>
      <c r="M40" s="18">
        <f t="shared" si="8"/>
        <v>0</v>
      </c>
      <c r="N40" s="18">
        <f t="shared" si="8"/>
        <v>3900348.36</v>
      </c>
      <c r="O40" s="18">
        <f t="shared" si="8"/>
        <v>100000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>
        <f t="shared" si="8"/>
        <v>0</v>
      </c>
      <c r="U40" s="18">
        <f t="shared" si="8"/>
        <v>0</v>
      </c>
      <c r="V40" s="18">
        <f t="shared" si="8"/>
        <v>0</v>
      </c>
      <c r="W40" s="18">
        <f t="shared" si="8"/>
        <v>0</v>
      </c>
      <c r="X40" s="18">
        <f t="shared" si="8"/>
        <v>0</v>
      </c>
      <c r="Y40" s="18">
        <f t="shared" si="8"/>
        <v>0</v>
      </c>
      <c r="Z40" s="18">
        <f t="shared" si="8"/>
        <v>0</v>
      </c>
      <c r="AA40" s="18">
        <f t="shared" si="8"/>
        <v>1000000</v>
      </c>
      <c r="AB40" s="18">
        <f t="shared" si="8"/>
        <v>710000</v>
      </c>
      <c r="AC40" s="18">
        <f t="shared" si="8"/>
        <v>1657720</v>
      </c>
      <c r="AD40" s="18">
        <f t="shared" si="8"/>
        <v>30000000</v>
      </c>
      <c r="AE40" s="18">
        <f t="shared" si="8"/>
        <v>0</v>
      </c>
      <c r="AF40" s="18">
        <f t="shared" si="8"/>
        <v>0</v>
      </c>
      <c r="AG40" s="18">
        <f t="shared" si="8"/>
        <v>0</v>
      </c>
      <c r="AH40" s="18">
        <f t="shared" si="8"/>
        <v>0</v>
      </c>
      <c r="AI40" s="18">
        <f t="shared" si="8"/>
        <v>0</v>
      </c>
      <c r="AJ40" s="18">
        <f t="shared" si="8"/>
        <v>100000</v>
      </c>
      <c r="AK40" s="18">
        <f t="shared" si="8"/>
        <v>0</v>
      </c>
      <c r="AL40" s="18">
        <f t="shared" si="8"/>
        <v>100000</v>
      </c>
      <c r="AM40" s="18">
        <f t="shared" si="8"/>
        <v>0</v>
      </c>
      <c r="AN40" s="18">
        <f t="shared" si="8"/>
        <v>0</v>
      </c>
      <c r="AO40" s="18">
        <f t="shared" si="8"/>
        <v>0</v>
      </c>
      <c r="AP40" s="18">
        <f t="shared" si="8"/>
        <v>0</v>
      </c>
      <c r="AQ40" s="18">
        <f t="shared" si="8"/>
        <v>0</v>
      </c>
      <c r="AR40" s="18">
        <f t="shared" si="8"/>
        <v>0</v>
      </c>
      <c r="AS40" s="18">
        <f t="shared" si="8"/>
        <v>0</v>
      </c>
      <c r="AT40" s="18">
        <f t="shared" si="8"/>
        <v>0</v>
      </c>
      <c r="AU40" s="18">
        <f t="shared" si="8"/>
        <v>0</v>
      </c>
      <c r="AV40" s="18">
        <f t="shared" si="8"/>
        <v>0</v>
      </c>
      <c r="AW40" s="18">
        <f t="shared" si="8"/>
        <v>0</v>
      </c>
      <c r="AX40" s="18">
        <f t="shared" si="8"/>
        <v>0</v>
      </c>
      <c r="AY40" s="18">
        <f t="shared" si="8"/>
        <v>0</v>
      </c>
      <c r="AZ40" s="18">
        <f t="shared" si="8"/>
        <v>0</v>
      </c>
      <c r="BA40" s="18">
        <f t="shared" si="8"/>
        <v>1500000</v>
      </c>
      <c r="BB40" s="18">
        <f t="shared" si="8"/>
        <v>0</v>
      </c>
      <c r="BC40" s="18">
        <f t="shared" si="8"/>
        <v>0</v>
      </c>
      <c r="BD40" s="18">
        <f t="shared" si="8"/>
        <v>0</v>
      </c>
      <c r="BE40" s="18">
        <f t="shared" si="8"/>
        <v>0</v>
      </c>
      <c r="BF40" s="18">
        <f t="shared" si="8"/>
        <v>0</v>
      </c>
      <c r="BG40" s="18">
        <f t="shared" si="8"/>
        <v>0</v>
      </c>
      <c r="BH40" s="18">
        <f t="shared" si="8"/>
        <v>0</v>
      </c>
      <c r="BI40" s="18">
        <f t="shared" si="8"/>
        <v>0</v>
      </c>
      <c r="BJ40" s="18">
        <f t="shared" si="8"/>
        <v>0</v>
      </c>
      <c r="BK40" s="18">
        <f t="shared" si="8"/>
        <v>0</v>
      </c>
      <c r="BL40" s="18">
        <f t="shared" si="8"/>
        <v>0</v>
      </c>
      <c r="BM40" s="18">
        <f t="shared" si="8"/>
        <v>0</v>
      </c>
      <c r="BN40" s="18">
        <f t="shared" si="8"/>
        <v>0</v>
      </c>
      <c r="BO40" s="18">
        <f t="shared" ref="BO40:BW40" si="9">SUM(BO36:BO39)</f>
        <v>0</v>
      </c>
      <c r="BP40" s="18">
        <f t="shared" si="9"/>
        <v>0</v>
      </c>
      <c r="BQ40" s="18">
        <f t="shared" si="9"/>
        <v>0</v>
      </c>
      <c r="BR40" s="18">
        <f t="shared" si="9"/>
        <v>0</v>
      </c>
      <c r="BS40" s="18">
        <f t="shared" si="9"/>
        <v>0</v>
      </c>
      <c r="BT40" s="18"/>
      <c r="BU40" s="18">
        <f t="shared" si="9"/>
        <v>436203114</v>
      </c>
      <c r="BV40" s="18">
        <f t="shared" si="9"/>
        <v>710000</v>
      </c>
      <c r="BW40" s="18">
        <f t="shared" si="9"/>
        <v>400361372.31999993</v>
      </c>
      <c r="BX40" s="51"/>
    </row>
    <row r="41" spans="1:77" ht="13.5" thickTop="1" x14ac:dyDescent="0.2">
      <c r="A41" s="38"/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51"/>
    </row>
    <row r="42" spans="1:77" x14ac:dyDescent="0.2">
      <c r="A42" s="91"/>
      <c r="B42" s="29" t="s">
        <v>97</v>
      </c>
      <c r="C42" s="73"/>
      <c r="D42" s="74"/>
      <c r="E42" s="74"/>
      <c r="F42" s="74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3"/>
      <c r="S42" s="74"/>
      <c r="T42" s="74"/>
      <c r="U42" s="74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3"/>
      <c r="AH42" s="74"/>
      <c r="AI42" s="74"/>
      <c r="AJ42" s="74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3"/>
      <c r="AW42" s="74"/>
      <c r="AX42" s="74"/>
      <c r="AY42" s="74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3"/>
      <c r="BL42" s="74"/>
      <c r="BM42" s="74"/>
      <c r="BN42" s="74"/>
      <c r="BO42" s="75"/>
      <c r="BP42" s="75"/>
      <c r="BQ42" s="75"/>
      <c r="BR42" s="75"/>
      <c r="BS42" s="75"/>
      <c r="BT42" s="75"/>
      <c r="BU42" s="11"/>
      <c r="BV42" s="11"/>
      <c r="BW42" s="11"/>
      <c r="BX42" s="51"/>
    </row>
    <row r="43" spans="1:77" ht="15" x14ac:dyDescent="0.25">
      <c r="A43" s="86" t="s">
        <v>153</v>
      </c>
      <c r="B43" s="14" t="s">
        <v>98</v>
      </c>
      <c r="C43" s="15"/>
      <c r="D43" s="15"/>
      <c r="E43" s="15"/>
      <c r="F43" s="15"/>
      <c r="G43" s="15"/>
      <c r="H43" s="15"/>
      <c r="I43" s="15"/>
      <c r="J43" s="15"/>
      <c r="K43" s="15"/>
      <c r="L43" s="92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92">
        <v>38535650</v>
      </c>
      <c r="BL43" s="15">
        <v>0</v>
      </c>
      <c r="BM43" s="15">
        <v>41401112.899999999</v>
      </c>
      <c r="BN43" s="15"/>
      <c r="BO43" s="15"/>
      <c r="BP43" s="15"/>
      <c r="BQ43" s="15">
        <v>0</v>
      </c>
      <c r="BR43" s="15">
        <v>0</v>
      </c>
      <c r="BS43" s="15">
        <v>0</v>
      </c>
      <c r="BT43" s="15"/>
      <c r="BU43" s="16">
        <f t="shared" ref="BU43:BW46" si="10">+C43+F43+I43+L43+O43+R43+U43+X43+AA43+AD43+AG43+AJ43+AM43+AP43+AS43+AV43+AY43+BB43+BE43+BH43+BK43+BN43+BQ43</f>
        <v>38535650</v>
      </c>
      <c r="BV43" s="16">
        <f t="shared" si="10"/>
        <v>0</v>
      </c>
      <c r="BW43" s="16">
        <f t="shared" si="10"/>
        <v>41401112.899999999</v>
      </c>
      <c r="BX43" s="51"/>
    </row>
    <row r="44" spans="1:77" ht="15" x14ac:dyDescent="0.25">
      <c r="A44" s="86" t="s">
        <v>154</v>
      </c>
      <c r="B44" s="14" t="s">
        <v>99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92"/>
      <c r="BL44" s="15"/>
      <c r="BM44" s="15"/>
      <c r="BN44" s="15"/>
      <c r="BO44" s="15"/>
      <c r="BP44" s="15"/>
      <c r="BQ44" s="15">
        <v>0</v>
      </c>
      <c r="BR44" s="15">
        <v>0</v>
      </c>
      <c r="BS44" s="15">
        <v>0</v>
      </c>
      <c r="BT44" s="15"/>
      <c r="BU44" s="16">
        <f t="shared" si="10"/>
        <v>0</v>
      </c>
      <c r="BV44" s="16">
        <f t="shared" si="10"/>
        <v>0</v>
      </c>
      <c r="BW44" s="16">
        <f t="shared" si="10"/>
        <v>0</v>
      </c>
      <c r="BX44" s="51"/>
    </row>
    <row r="45" spans="1:77" ht="15" x14ac:dyDescent="0.25">
      <c r="A45" s="86" t="s">
        <v>155</v>
      </c>
      <c r="B45" s="14" t="s">
        <v>100</v>
      </c>
      <c r="C45" s="92">
        <v>0</v>
      </c>
      <c r="D45" s="15">
        <v>0</v>
      </c>
      <c r="E45" s="15">
        <v>0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92">
        <v>40345375.289999999</v>
      </c>
      <c r="BL45" s="15">
        <v>0</v>
      </c>
      <c r="BM45" s="15">
        <v>50532393.25</v>
      </c>
      <c r="BN45" s="15"/>
      <c r="BO45" s="15"/>
      <c r="BP45" s="15"/>
      <c r="BQ45" s="15">
        <v>0</v>
      </c>
      <c r="BR45" s="15">
        <v>0</v>
      </c>
      <c r="BS45" s="15">
        <v>0</v>
      </c>
      <c r="BT45" s="15"/>
      <c r="BU45" s="16">
        <f t="shared" si="10"/>
        <v>40345375.289999999</v>
      </c>
      <c r="BV45" s="16">
        <f t="shared" si="10"/>
        <v>0</v>
      </c>
      <c r="BW45" s="16">
        <f t="shared" si="10"/>
        <v>50532393.25</v>
      </c>
      <c r="BX45" s="51"/>
    </row>
    <row r="46" spans="1:77" ht="15" x14ac:dyDescent="0.25">
      <c r="A46" s="86" t="s">
        <v>156</v>
      </c>
      <c r="B46" s="14" t="s">
        <v>101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>
        <v>0</v>
      </c>
      <c r="BR46" s="15">
        <v>0</v>
      </c>
      <c r="BS46" s="15">
        <v>0</v>
      </c>
      <c r="BT46" s="15"/>
      <c r="BU46" s="16">
        <f t="shared" si="10"/>
        <v>0</v>
      </c>
      <c r="BV46" s="16">
        <f t="shared" si="10"/>
        <v>0</v>
      </c>
      <c r="BW46" s="16">
        <f t="shared" si="10"/>
        <v>0</v>
      </c>
      <c r="BX46" s="51"/>
    </row>
    <row r="47" spans="1:77" s="105" customFormat="1" ht="15.75" thickBot="1" x14ac:dyDescent="0.3">
      <c r="A47" s="37">
        <v>400</v>
      </c>
      <c r="B47" s="17" t="s">
        <v>102</v>
      </c>
      <c r="C47" s="18">
        <f t="shared" ref="C47:BN47" si="11">SUM(C43:C46)</f>
        <v>0</v>
      </c>
      <c r="D47" s="18">
        <f t="shared" si="11"/>
        <v>0</v>
      </c>
      <c r="E47" s="18">
        <f t="shared" si="11"/>
        <v>0</v>
      </c>
      <c r="F47" s="18">
        <f t="shared" si="11"/>
        <v>0</v>
      </c>
      <c r="G47" s="18">
        <f t="shared" si="11"/>
        <v>0</v>
      </c>
      <c r="H47" s="18">
        <f t="shared" si="11"/>
        <v>0</v>
      </c>
      <c r="I47" s="18">
        <f t="shared" si="11"/>
        <v>0</v>
      </c>
      <c r="J47" s="18">
        <f t="shared" si="11"/>
        <v>0</v>
      </c>
      <c r="K47" s="18">
        <f t="shared" si="11"/>
        <v>0</v>
      </c>
      <c r="L47" s="18">
        <f t="shared" si="11"/>
        <v>0</v>
      </c>
      <c r="M47" s="18">
        <f t="shared" si="11"/>
        <v>0</v>
      </c>
      <c r="N47" s="18">
        <f t="shared" si="11"/>
        <v>0</v>
      </c>
      <c r="O47" s="18">
        <f t="shared" si="11"/>
        <v>0</v>
      </c>
      <c r="P47" s="18">
        <f t="shared" si="11"/>
        <v>0</v>
      </c>
      <c r="Q47" s="18">
        <f t="shared" si="11"/>
        <v>0</v>
      </c>
      <c r="R47" s="18">
        <f t="shared" si="11"/>
        <v>0</v>
      </c>
      <c r="S47" s="18">
        <f t="shared" si="11"/>
        <v>0</v>
      </c>
      <c r="T47" s="18">
        <f t="shared" si="11"/>
        <v>0</v>
      </c>
      <c r="U47" s="18">
        <f t="shared" si="11"/>
        <v>0</v>
      </c>
      <c r="V47" s="18">
        <f t="shared" si="11"/>
        <v>0</v>
      </c>
      <c r="W47" s="18">
        <f t="shared" si="11"/>
        <v>0</v>
      </c>
      <c r="X47" s="18">
        <f t="shared" si="11"/>
        <v>0</v>
      </c>
      <c r="Y47" s="18">
        <f t="shared" si="11"/>
        <v>0</v>
      </c>
      <c r="Z47" s="18">
        <f t="shared" si="11"/>
        <v>0</v>
      </c>
      <c r="AA47" s="18">
        <f t="shared" si="11"/>
        <v>0</v>
      </c>
      <c r="AB47" s="18">
        <f t="shared" si="11"/>
        <v>0</v>
      </c>
      <c r="AC47" s="18">
        <f t="shared" si="11"/>
        <v>0</v>
      </c>
      <c r="AD47" s="18">
        <f t="shared" si="11"/>
        <v>0</v>
      </c>
      <c r="AE47" s="18">
        <f t="shared" si="11"/>
        <v>0</v>
      </c>
      <c r="AF47" s="18">
        <f t="shared" si="11"/>
        <v>0</v>
      </c>
      <c r="AG47" s="18">
        <f t="shared" si="11"/>
        <v>0</v>
      </c>
      <c r="AH47" s="18">
        <f t="shared" si="11"/>
        <v>0</v>
      </c>
      <c r="AI47" s="18">
        <f t="shared" si="11"/>
        <v>0</v>
      </c>
      <c r="AJ47" s="18">
        <f t="shared" si="11"/>
        <v>0</v>
      </c>
      <c r="AK47" s="18">
        <f t="shared" si="11"/>
        <v>0</v>
      </c>
      <c r="AL47" s="18">
        <f t="shared" si="11"/>
        <v>0</v>
      </c>
      <c r="AM47" s="18">
        <f t="shared" si="11"/>
        <v>0</v>
      </c>
      <c r="AN47" s="18">
        <f t="shared" si="11"/>
        <v>0</v>
      </c>
      <c r="AO47" s="18">
        <f t="shared" si="11"/>
        <v>0</v>
      </c>
      <c r="AP47" s="18">
        <f t="shared" si="11"/>
        <v>0</v>
      </c>
      <c r="AQ47" s="18">
        <f t="shared" si="11"/>
        <v>0</v>
      </c>
      <c r="AR47" s="18">
        <f t="shared" si="11"/>
        <v>0</v>
      </c>
      <c r="AS47" s="18">
        <f t="shared" si="11"/>
        <v>0</v>
      </c>
      <c r="AT47" s="18">
        <f t="shared" si="11"/>
        <v>0</v>
      </c>
      <c r="AU47" s="18">
        <f t="shared" si="11"/>
        <v>0</v>
      </c>
      <c r="AV47" s="18">
        <f t="shared" si="11"/>
        <v>0</v>
      </c>
      <c r="AW47" s="18">
        <f t="shared" si="11"/>
        <v>0</v>
      </c>
      <c r="AX47" s="18">
        <f t="shared" si="11"/>
        <v>0</v>
      </c>
      <c r="AY47" s="18">
        <f t="shared" si="11"/>
        <v>0</v>
      </c>
      <c r="AZ47" s="18">
        <f t="shared" si="11"/>
        <v>0</v>
      </c>
      <c r="BA47" s="18">
        <f t="shared" si="11"/>
        <v>0</v>
      </c>
      <c r="BB47" s="18">
        <f t="shared" si="11"/>
        <v>0</v>
      </c>
      <c r="BC47" s="18">
        <f t="shared" si="11"/>
        <v>0</v>
      </c>
      <c r="BD47" s="18">
        <f t="shared" si="11"/>
        <v>0</v>
      </c>
      <c r="BE47" s="18">
        <f t="shared" si="11"/>
        <v>0</v>
      </c>
      <c r="BF47" s="18">
        <f t="shared" si="11"/>
        <v>0</v>
      </c>
      <c r="BG47" s="18">
        <f t="shared" si="11"/>
        <v>0</v>
      </c>
      <c r="BH47" s="18">
        <f t="shared" si="11"/>
        <v>0</v>
      </c>
      <c r="BI47" s="18">
        <f t="shared" si="11"/>
        <v>0</v>
      </c>
      <c r="BJ47" s="18">
        <f t="shared" si="11"/>
        <v>0</v>
      </c>
      <c r="BK47" s="18">
        <f t="shared" si="11"/>
        <v>78881025.289999992</v>
      </c>
      <c r="BL47" s="18">
        <f t="shared" si="11"/>
        <v>0</v>
      </c>
      <c r="BM47" s="18">
        <f t="shared" si="11"/>
        <v>91933506.150000006</v>
      </c>
      <c r="BN47" s="18">
        <f t="shared" si="11"/>
        <v>0</v>
      </c>
      <c r="BO47" s="18">
        <f t="shared" ref="BO47:BW47" si="12">SUM(BO43:BO46)</f>
        <v>0</v>
      </c>
      <c r="BP47" s="18">
        <f t="shared" si="12"/>
        <v>0</v>
      </c>
      <c r="BQ47" s="18">
        <f t="shared" si="12"/>
        <v>0</v>
      </c>
      <c r="BR47" s="18">
        <f t="shared" si="12"/>
        <v>0</v>
      </c>
      <c r="BS47" s="18">
        <f t="shared" si="12"/>
        <v>0</v>
      </c>
      <c r="BT47" s="18"/>
      <c r="BU47" s="18">
        <f t="shared" si="12"/>
        <v>78881025.289999992</v>
      </c>
      <c r="BV47" s="18">
        <f t="shared" si="12"/>
        <v>0</v>
      </c>
      <c r="BW47" s="18">
        <f t="shared" si="12"/>
        <v>91933506.150000006</v>
      </c>
      <c r="BX47" s="51"/>
    </row>
    <row r="48" spans="1:77" ht="13.5" thickTop="1" x14ac:dyDescent="0.2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51"/>
    </row>
    <row r="49" spans="1:76" x14ac:dyDescent="0.2">
      <c r="A49" s="91"/>
      <c r="B49" s="29" t="s">
        <v>103</v>
      </c>
      <c r="C49" s="73"/>
      <c r="D49" s="74"/>
      <c r="E49" s="74"/>
      <c r="F49" s="74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3"/>
      <c r="S49" s="74"/>
      <c r="T49" s="74"/>
      <c r="U49" s="74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3"/>
      <c r="AH49" s="74"/>
      <c r="AI49" s="74"/>
      <c r="AJ49" s="74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3"/>
      <c r="AW49" s="74"/>
      <c r="AX49" s="74"/>
      <c r="AY49" s="74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3"/>
      <c r="BL49" s="74"/>
      <c r="BM49" s="74"/>
      <c r="BN49" s="74"/>
      <c r="BO49" s="75"/>
      <c r="BP49" s="75"/>
      <c r="BQ49" s="75"/>
      <c r="BR49" s="75"/>
      <c r="BS49" s="75"/>
      <c r="BT49" s="75"/>
      <c r="BU49" s="11"/>
      <c r="BV49" s="11"/>
      <c r="BW49" s="11"/>
      <c r="BX49" s="51"/>
    </row>
    <row r="50" spans="1:76" ht="15" x14ac:dyDescent="0.25">
      <c r="A50" s="86" t="s">
        <v>157</v>
      </c>
      <c r="B50" s="14" t="s">
        <v>104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  <c r="BD50" s="15">
        <v>0</v>
      </c>
      <c r="BE50" s="15">
        <v>0</v>
      </c>
      <c r="BF50" s="15">
        <v>0</v>
      </c>
      <c r="BG50" s="15">
        <v>0</v>
      </c>
      <c r="BH50" s="15">
        <v>0</v>
      </c>
      <c r="BI50" s="15">
        <v>0</v>
      </c>
      <c r="BJ50" s="15">
        <v>0</v>
      </c>
      <c r="BK50" s="15">
        <v>0</v>
      </c>
      <c r="BL50" s="15">
        <v>0</v>
      </c>
      <c r="BM50" s="15">
        <v>0</v>
      </c>
      <c r="BN50" s="15">
        <v>0</v>
      </c>
      <c r="BO50" s="15">
        <v>0</v>
      </c>
      <c r="BP50" s="15">
        <v>0</v>
      </c>
      <c r="BQ50" s="15">
        <v>0</v>
      </c>
      <c r="BR50" s="15">
        <v>0</v>
      </c>
      <c r="BS50" s="15">
        <v>0</v>
      </c>
      <c r="BT50" s="15"/>
      <c r="BU50" s="16">
        <f>+C50+F50+I50+L50+O50+R50+U50+X50+AA50+AD50+AG50+AJ50+AM50+AP50+AS50+AV50+AY50+BB50+BE50+BH50+BK50+BN50+BQ50</f>
        <v>0</v>
      </c>
      <c r="BV50" s="16">
        <f>+D50+G50+J50+M50+P50+S50+V50+Y50+AB50+AE50+AH50+AK50+AN50+AQ50+AT50+AW50+AZ50+BC50+BF50+BI50+BL50+BO50+BR50</f>
        <v>0</v>
      </c>
      <c r="BW50" s="16">
        <f>+E50+H50+K50+N50+Q50+T50+W50+Z50+AC50+AF50+AI50+AL50+AO50+AR50+AU50+AX50+BA50+BD50+BG50+BJ50+BM50+BP50+BS50</f>
        <v>0</v>
      </c>
      <c r="BX50" s="51"/>
    </row>
    <row r="51" spans="1:76" s="105" customFormat="1" ht="15.75" thickBot="1" x14ac:dyDescent="0.3">
      <c r="A51" s="37">
        <v>500</v>
      </c>
      <c r="B51" s="17" t="s">
        <v>105</v>
      </c>
      <c r="C51" s="18">
        <f t="shared" ref="C51:BN51" si="13">SUM(C50)</f>
        <v>0</v>
      </c>
      <c r="D51" s="18">
        <f t="shared" si="13"/>
        <v>0</v>
      </c>
      <c r="E51" s="18">
        <f t="shared" si="13"/>
        <v>0</v>
      </c>
      <c r="F51" s="18">
        <f t="shared" si="13"/>
        <v>0</v>
      </c>
      <c r="G51" s="18">
        <f t="shared" si="13"/>
        <v>0</v>
      </c>
      <c r="H51" s="18">
        <f t="shared" si="13"/>
        <v>0</v>
      </c>
      <c r="I51" s="18">
        <f t="shared" si="13"/>
        <v>0</v>
      </c>
      <c r="J51" s="18">
        <f t="shared" si="13"/>
        <v>0</v>
      </c>
      <c r="K51" s="18">
        <f t="shared" si="13"/>
        <v>0</v>
      </c>
      <c r="L51" s="18">
        <f t="shared" si="13"/>
        <v>0</v>
      </c>
      <c r="M51" s="18">
        <f t="shared" si="13"/>
        <v>0</v>
      </c>
      <c r="N51" s="18">
        <f t="shared" si="13"/>
        <v>0</v>
      </c>
      <c r="O51" s="18">
        <f t="shared" si="13"/>
        <v>0</v>
      </c>
      <c r="P51" s="18">
        <f t="shared" si="13"/>
        <v>0</v>
      </c>
      <c r="Q51" s="18">
        <f t="shared" si="13"/>
        <v>0</v>
      </c>
      <c r="R51" s="18">
        <f t="shared" si="13"/>
        <v>0</v>
      </c>
      <c r="S51" s="18">
        <f t="shared" si="13"/>
        <v>0</v>
      </c>
      <c r="T51" s="18">
        <f t="shared" si="13"/>
        <v>0</v>
      </c>
      <c r="U51" s="18">
        <f t="shared" si="13"/>
        <v>0</v>
      </c>
      <c r="V51" s="18">
        <f t="shared" si="13"/>
        <v>0</v>
      </c>
      <c r="W51" s="18">
        <f t="shared" si="13"/>
        <v>0</v>
      </c>
      <c r="X51" s="18">
        <f t="shared" si="13"/>
        <v>0</v>
      </c>
      <c r="Y51" s="18">
        <f t="shared" si="13"/>
        <v>0</v>
      </c>
      <c r="Z51" s="18">
        <f t="shared" si="13"/>
        <v>0</v>
      </c>
      <c r="AA51" s="18">
        <f t="shared" si="13"/>
        <v>0</v>
      </c>
      <c r="AB51" s="18">
        <f t="shared" si="13"/>
        <v>0</v>
      </c>
      <c r="AC51" s="18">
        <f t="shared" si="13"/>
        <v>0</v>
      </c>
      <c r="AD51" s="18">
        <f t="shared" si="13"/>
        <v>0</v>
      </c>
      <c r="AE51" s="18">
        <f t="shared" si="13"/>
        <v>0</v>
      </c>
      <c r="AF51" s="18">
        <f t="shared" si="13"/>
        <v>0</v>
      </c>
      <c r="AG51" s="18">
        <f t="shared" si="13"/>
        <v>0</v>
      </c>
      <c r="AH51" s="18">
        <f t="shared" si="13"/>
        <v>0</v>
      </c>
      <c r="AI51" s="18">
        <f t="shared" si="13"/>
        <v>0</v>
      </c>
      <c r="AJ51" s="18">
        <f t="shared" si="13"/>
        <v>0</v>
      </c>
      <c r="AK51" s="18">
        <f t="shared" si="13"/>
        <v>0</v>
      </c>
      <c r="AL51" s="18">
        <f t="shared" si="13"/>
        <v>0</v>
      </c>
      <c r="AM51" s="18">
        <f t="shared" si="13"/>
        <v>0</v>
      </c>
      <c r="AN51" s="18">
        <f t="shared" si="13"/>
        <v>0</v>
      </c>
      <c r="AO51" s="18">
        <f t="shared" si="13"/>
        <v>0</v>
      </c>
      <c r="AP51" s="18">
        <f t="shared" si="13"/>
        <v>0</v>
      </c>
      <c r="AQ51" s="18">
        <f t="shared" si="13"/>
        <v>0</v>
      </c>
      <c r="AR51" s="18">
        <f t="shared" si="13"/>
        <v>0</v>
      </c>
      <c r="AS51" s="18">
        <f t="shared" si="13"/>
        <v>0</v>
      </c>
      <c r="AT51" s="18">
        <f t="shared" si="13"/>
        <v>0</v>
      </c>
      <c r="AU51" s="18">
        <f t="shared" si="13"/>
        <v>0</v>
      </c>
      <c r="AV51" s="18">
        <f t="shared" si="13"/>
        <v>0</v>
      </c>
      <c r="AW51" s="18">
        <f t="shared" si="13"/>
        <v>0</v>
      </c>
      <c r="AX51" s="18">
        <f t="shared" si="13"/>
        <v>0</v>
      </c>
      <c r="AY51" s="18">
        <f t="shared" si="13"/>
        <v>0</v>
      </c>
      <c r="AZ51" s="18">
        <f t="shared" si="13"/>
        <v>0</v>
      </c>
      <c r="BA51" s="18">
        <f t="shared" si="13"/>
        <v>0</v>
      </c>
      <c r="BB51" s="18">
        <f t="shared" si="13"/>
        <v>0</v>
      </c>
      <c r="BC51" s="18">
        <f t="shared" si="13"/>
        <v>0</v>
      </c>
      <c r="BD51" s="18">
        <f t="shared" si="13"/>
        <v>0</v>
      </c>
      <c r="BE51" s="18">
        <f t="shared" si="13"/>
        <v>0</v>
      </c>
      <c r="BF51" s="18">
        <f t="shared" si="13"/>
        <v>0</v>
      </c>
      <c r="BG51" s="18">
        <f t="shared" si="13"/>
        <v>0</v>
      </c>
      <c r="BH51" s="18">
        <f t="shared" si="13"/>
        <v>0</v>
      </c>
      <c r="BI51" s="18">
        <f t="shared" si="13"/>
        <v>0</v>
      </c>
      <c r="BJ51" s="18">
        <f t="shared" si="13"/>
        <v>0</v>
      </c>
      <c r="BK51" s="18">
        <f t="shared" si="13"/>
        <v>0</v>
      </c>
      <c r="BL51" s="18">
        <f t="shared" si="13"/>
        <v>0</v>
      </c>
      <c r="BM51" s="18">
        <f t="shared" si="13"/>
        <v>0</v>
      </c>
      <c r="BN51" s="18">
        <f t="shared" si="13"/>
        <v>0</v>
      </c>
      <c r="BO51" s="18">
        <f t="shared" ref="BO51:BW51" si="14">SUM(BO50)</f>
        <v>0</v>
      </c>
      <c r="BP51" s="18">
        <f t="shared" si="14"/>
        <v>0</v>
      </c>
      <c r="BQ51" s="18">
        <f t="shared" si="14"/>
        <v>0</v>
      </c>
      <c r="BR51" s="18">
        <f t="shared" si="14"/>
        <v>0</v>
      </c>
      <c r="BS51" s="18">
        <f t="shared" si="14"/>
        <v>0</v>
      </c>
      <c r="BT51" s="18"/>
      <c r="BU51" s="18">
        <f t="shared" si="14"/>
        <v>0</v>
      </c>
      <c r="BV51" s="18">
        <f t="shared" si="14"/>
        <v>0</v>
      </c>
      <c r="BW51" s="18">
        <f t="shared" si="14"/>
        <v>0</v>
      </c>
      <c r="BX51" s="51"/>
    </row>
    <row r="52" spans="1:76" ht="13.5" thickTop="1" x14ac:dyDescent="0.2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51"/>
    </row>
    <row r="53" spans="1:76" x14ac:dyDescent="0.2">
      <c r="A53" s="91"/>
      <c r="B53" s="29" t="s">
        <v>106</v>
      </c>
      <c r="C53" s="73"/>
      <c r="D53" s="74"/>
      <c r="E53" s="74"/>
      <c r="F53" s="74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3"/>
      <c r="S53" s="74"/>
      <c r="T53" s="74"/>
      <c r="U53" s="74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3"/>
      <c r="AH53" s="74"/>
      <c r="AI53" s="74"/>
      <c r="AJ53" s="74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3"/>
      <c r="AW53" s="74"/>
      <c r="AX53" s="74"/>
      <c r="AY53" s="74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3"/>
      <c r="BL53" s="74"/>
      <c r="BM53" s="74"/>
      <c r="BN53" s="74"/>
      <c r="BO53" s="75"/>
      <c r="BP53" s="75"/>
      <c r="BQ53" s="75"/>
      <c r="BR53" s="75"/>
      <c r="BS53" s="75"/>
      <c r="BT53" s="75"/>
      <c r="BU53" s="11"/>
      <c r="BV53" s="11"/>
      <c r="BW53" s="11"/>
      <c r="BX53" s="51"/>
    </row>
    <row r="54" spans="1:76" ht="15" x14ac:dyDescent="0.25">
      <c r="A54" s="86" t="s">
        <v>158</v>
      </c>
      <c r="B54" s="14" t="s">
        <v>107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92">
        <v>162999200</v>
      </c>
      <c r="BR54" s="15">
        <v>0</v>
      </c>
      <c r="BS54" s="15">
        <v>164503174.64999998</v>
      </c>
      <c r="BT54" s="15"/>
      <c r="BU54" s="16">
        <f t="shared" ref="BU54:BW55" si="15">+C54+F54+I54+L54+O54+R54+U54+X54+AA54+AD54+AG54+AJ54+AM54+AP54+AS54+AV54+AY54+BB54+BE54+BH54+BK54+BN54+BQ54</f>
        <v>162999200</v>
      </c>
      <c r="BV54" s="16">
        <f t="shared" si="15"/>
        <v>0</v>
      </c>
      <c r="BW54" s="16">
        <f t="shared" si="15"/>
        <v>164503174.64999998</v>
      </c>
      <c r="BX54" s="51"/>
    </row>
    <row r="55" spans="1:76" ht="15" x14ac:dyDescent="0.25">
      <c r="A55" s="86" t="s">
        <v>159</v>
      </c>
      <c r="B55" s="14" t="s">
        <v>108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92">
        <v>1451200</v>
      </c>
      <c r="BR55" s="15">
        <v>0</v>
      </c>
      <c r="BS55" s="15">
        <v>2079303.64</v>
      </c>
      <c r="BT55" s="15"/>
      <c r="BU55" s="16">
        <f t="shared" si="15"/>
        <v>1451200</v>
      </c>
      <c r="BV55" s="16">
        <f t="shared" si="15"/>
        <v>0</v>
      </c>
      <c r="BW55" s="16">
        <f t="shared" si="15"/>
        <v>2079303.64</v>
      </c>
      <c r="BX55" s="51"/>
    </row>
    <row r="56" spans="1:76" s="105" customFormat="1" ht="15.75" thickBot="1" x14ac:dyDescent="0.3">
      <c r="A56" s="37">
        <v>700</v>
      </c>
      <c r="B56" s="17" t="s">
        <v>109</v>
      </c>
      <c r="C56" s="18">
        <f t="shared" ref="C56:BN56" si="16">SUM(C54:C55)</f>
        <v>0</v>
      </c>
      <c r="D56" s="18">
        <f t="shared" si="16"/>
        <v>0</v>
      </c>
      <c r="E56" s="18">
        <f t="shared" si="16"/>
        <v>0</v>
      </c>
      <c r="F56" s="18">
        <f t="shared" si="16"/>
        <v>0</v>
      </c>
      <c r="G56" s="18">
        <f t="shared" si="16"/>
        <v>0</v>
      </c>
      <c r="H56" s="18">
        <f t="shared" si="16"/>
        <v>0</v>
      </c>
      <c r="I56" s="18">
        <f t="shared" si="16"/>
        <v>0</v>
      </c>
      <c r="J56" s="18">
        <f t="shared" si="16"/>
        <v>0</v>
      </c>
      <c r="K56" s="18">
        <f t="shared" si="16"/>
        <v>0</v>
      </c>
      <c r="L56" s="18">
        <f t="shared" si="16"/>
        <v>0</v>
      </c>
      <c r="M56" s="18">
        <f t="shared" si="16"/>
        <v>0</v>
      </c>
      <c r="N56" s="18">
        <f t="shared" si="16"/>
        <v>0</v>
      </c>
      <c r="O56" s="18">
        <f t="shared" si="16"/>
        <v>0</v>
      </c>
      <c r="P56" s="18">
        <f t="shared" si="16"/>
        <v>0</v>
      </c>
      <c r="Q56" s="18">
        <f t="shared" si="16"/>
        <v>0</v>
      </c>
      <c r="R56" s="18">
        <f t="shared" si="16"/>
        <v>0</v>
      </c>
      <c r="S56" s="18">
        <f t="shared" si="16"/>
        <v>0</v>
      </c>
      <c r="T56" s="18">
        <f t="shared" si="16"/>
        <v>0</v>
      </c>
      <c r="U56" s="18">
        <f t="shared" si="16"/>
        <v>0</v>
      </c>
      <c r="V56" s="18">
        <f t="shared" si="16"/>
        <v>0</v>
      </c>
      <c r="W56" s="18">
        <f t="shared" si="16"/>
        <v>0</v>
      </c>
      <c r="X56" s="18">
        <f t="shared" si="16"/>
        <v>0</v>
      </c>
      <c r="Y56" s="18">
        <f t="shared" si="16"/>
        <v>0</v>
      </c>
      <c r="Z56" s="18">
        <f t="shared" si="16"/>
        <v>0</v>
      </c>
      <c r="AA56" s="18">
        <f t="shared" si="16"/>
        <v>0</v>
      </c>
      <c r="AB56" s="18">
        <f t="shared" si="16"/>
        <v>0</v>
      </c>
      <c r="AC56" s="18">
        <f t="shared" si="16"/>
        <v>0</v>
      </c>
      <c r="AD56" s="18">
        <f t="shared" si="16"/>
        <v>0</v>
      </c>
      <c r="AE56" s="18">
        <f t="shared" si="16"/>
        <v>0</v>
      </c>
      <c r="AF56" s="18">
        <f t="shared" si="16"/>
        <v>0</v>
      </c>
      <c r="AG56" s="18">
        <f t="shared" si="16"/>
        <v>0</v>
      </c>
      <c r="AH56" s="18">
        <f t="shared" si="16"/>
        <v>0</v>
      </c>
      <c r="AI56" s="18">
        <f t="shared" si="16"/>
        <v>0</v>
      </c>
      <c r="AJ56" s="18">
        <f t="shared" si="16"/>
        <v>0</v>
      </c>
      <c r="AK56" s="18">
        <f t="shared" si="16"/>
        <v>0</v>
      </c>
      <c r="AL56" s="18">
        <f t="shared" si="16"/>
        <v>0</v>
      </c>
      <c r="AM56" s="18">
        <f t="shared" si="16"/>
        <v>0</v>
      </c>
      <c r="AN56" s="18">
        <f t="shared" si="16"/>
        <v>0</v>
      </c>
      <c r="AO56" s="18">
        <f t="shared" si="16"/>
        <v>0</v>
      </c>
      <c r="AP56" s="18">
        <f t="shared" si="16"/>
        <v>0</v>
      </c>
      <c r="AQ56" s="18">
        <f t="shared" si="16"/>
        <v>0</v>
      </c>
      <c r="AR56" s="18">
        <f t="shared" si="16"/>
        <v>0</v>
      </c>
      <c r="AS56" s="18">
        <f t="shared" si="16"/>
        <v>0</v>
      </c>
      <c r="AT56" s="18">
        <f t="shared" si="16"/>
        <v>0</v>
      </c>
      <c r="AU56" s="18">
        <f t="shared" si="16"/>
        <v>0</v>
      </c>
      <c r="AV56" s="18">
        <f t="shared" si="16"/>
        <v>0</v>
      </c>
      <c r="AW56" s="18">
        <f t="shared" si="16"/>
        <v>0</v>
      </c>
      <c r="AX56" s="18">
        <f t="shared" si="16"/>
        <v>0</v>
      </c>
      <c r="AY56" s="18">
        <f t="shared" si="16"/>
        <v>0</v>
      </c>
      <c r="AZ56" s="18">
        <f t="shared" si="16"/>
        <v>0</v>
      </c>
      <c r="BA56" s="18">
        <f t="shared" si="16"/>
        <v>0</v>
      </c>
      <c r="BB56" s="18">
        <f t="shared" si="16"/>
        <v>0</v>
      </c>
      <c r="BC56" s="18">
        <f t="shared" si="16"/>
        <v>0</v>
      </c>
      <c r="BD56" s="18">
        <f t="shared" si="16"/>
        <v>0</v>
      </c>
      <c r="BE56" s="18">
        <f t="shared" si="16"/>
        <v>0</v>
      </c>
      <c r="BF56" s="18">
        <f t="shared" si="16"/>
        <v>0</v>
      </c>
      <c r="BG56" s="18">
        <f t="shared" si="16"/>
        <v>0</v>
      </c>
      <c r="BH56" s="18">
        <f t="shared" si="16"/>
        <v>0</v>
      </c>
      <c r="BI56" s="18">
        <f t="shared" si="16"/>
        <v>0</v>
      </c>
      <c r="BJ56" s="18">
        <f t="shared" si="16"/>
        <v>0</v>
      </c>
      <c r="BK56" s="18">
        <f t="shared" si="16"/>
        <v>0</v>
      </c>
      <c r="BL56" s="18">
        <f t="shared" si="16"/>
        <v>0</v>
      </c>
      <c r="BM56" s="18">
        <f t="shared" si="16"/>
        <v>0</v>
      </c>
      <c r="BN56" s="18">
        <f t="shared" si="16"/>
        <v>0</v>
      </c>
      <c r="BO56" s="18">
        <f t="shared" ref="BO56:BW56" si="17">SUM(BO54:BO55)</f>
        <v>0</v>
      </c>
      <c r="BP56" s="18">
        <f t="shared" si="17"/>
        <v>0</v>
      </c>
      <c r="BQ56" s="18">
        <f t="shared" si="17"/>
        <v>164450400</v>
      </c>
      <c r="BR56" s="18">
        <f t="shared" si="17"/>
        <v>0</v>
      </c>
      <c r="BS56" s="18">
        <f t="shared" si="17"/>
        <v>166582478.28999996</v>
      </c>
      <c r="BT56" s="18"/>
      <c r="BU56" s="18">
        <f t="shared" si="17"/>
        <v>164450400</v>
      </c>
      <c r="BV56" s="18">
        <f t="shared" si="17"/>
        <v>0</v>
      </c>
      <c r="BW56" s="18">
        <f t="shared" si="17"/>
        <v>166582478.28999996</v>
      </c>
      <c r="BX56" s="51"/>
    </row>
    <row r="57" spans="1:76" ht="16.5" thickTop="1" thickBot="1" x14ac:dyDescent="0.25">
      <c r="A57" s="21"/>
      <c r="B57" s="22" t="s">
        <v>110</v>
      </c>
      <c r="C57" s="23">
        <f t="shared" ref="C57:BN57" si="18">+C25+C33+C40+C47+C51+C56</f>
        <v>1390194967.3300004</v>
      </c>
      <c r="D57" s="23">
        <f t="shared" si="18"/>
        <v>2117046.02</v>
      </c>
      <c r="E57" s="23">
        <f t="shared" si="18"/>
        <v>1348303922.8200002</v>
      </c>
      <c r="F57" s="23">
        <f t="shared" si="18"/>
        <v>1100814.78</v>
      </c>
      <c r="G57" s="23">
        <f t="shared" si="18"/>
        <v>0</v>
      </c>
      <c r="H57" s="23">
        <f t="shared" si="18"/>
        <v>1130065.0499999998</v>
      </c>
      <c r="I57" s="23">
        <f t="shared" si="18"/>
        <v>5100000</v>
      </c>
      <c r="J57" s="23">
        <f t="shared" si="18"/>
        <v>0</v>
      </c>
      <c r="K57" s="23">
        <f t="shared" si="18"/>
        <v>11535648.059999999</v>
      </c>
      <c r="L57" s="23">
        <f t="shared" si="18"/>
        <v>270654147.34000003</v>
      </c>
      <c r="M57" s="23">
        <f t="shared" si="18"/>
        <v>12902257.67</v>
      </c>
      <c r="N57" s="23">
        <f t="shared" si="18"/>
        <v>317215143.53000003</v>
      </c>
      <c r="O57" s="23">
        <f t="shared" si="18"/>
        <v>176262490.17000002</v>
      </c>
      <c r="P57" s="23">
        <f t="shared" si="18"/>
        <v>16743743.900000002</v>
      </c>
      <c r="Q57" s="23">
        <f t="shared" si="18"/>
        <v>203005026.35000002</v>
      </c>
      <c r="R57" s="23">
        <f t="shared" si="18"/>
        <v>118805902.31</v>
      </c>
      <c r="S57" s="23">
        <f t="shared" si="18"/>
        <v>18980083.66</v>
      </c>
      <c r="T57" s="23">
        <f t="shared" si="18"/>
        <v>133091643.7</v>
      </c>
      <c r="U57" s="23">
        <f t="shared" si="18"/>
        <v>94031084.420000002</v>
      </c>
      <c r="V57" s="23">
        <f t="shared" si="18"/>
        <v>226421.55</v>
      </c>
      <c r="W57" s="23">
        <f t="shared" si="18"/>
        <v>107144568.13999999</v>
      </c>
      <c r="X57" s="23">
        <f t="shared" si="18"/>
        <v>263102876.92000002</v>
      </c>
      <c r="Y57" s="23">
        <f t="shared" si="18"/>
        <v>38806440.550000004</v>
      </c>
      <c r="Z57" s="23">
        <f t="shared" si="18"/>
        <v>282866574.13999999</v>
      </c>
      <c r="AA57" s="23">
        <f t="shared" si="18"/>
        <v>1006367266.23</v>
      </c>
      <c r="AB57" s="23">
        <f t="shared" si="18"/>
        <v>55778613.07</v>
      </c>
      <c r="AC57" s="23">
        <f t="shared" si="18"/>
        <v>1263967392.7399998</v>
      </c>
      <c r="AD57" s="23">
        <f t="shared" si="18"/>
        <v>927469376.18999982</v>
      </c>
      <c r="AE57" s="23">
        <f t="shared" si="18"/>
        <v>95692708.109999999</v>
      </c>
      <c r="AF57" s="23">
        <f t="shared" si="18"/>
        <v>1493067010.4699993</v>
      </c>
      <c r="AG57" s="23">
        <f t="shared" si="18"/>
        <v>45600616.240000002</v>
      </c>
      <c r="AH57" s="23">
        <f t="shared" si="18"/>
        <v>131000</v>
      </c>
      <c r="AI57" s="23">
        <f t="shared" si="18"/>
        <v>77310968.629999995</v>
      </c>
      <c r="AJ57" s="23">
        <f t="shared" si="18"/>
        <v>544148175.56999993</v>
      </c>
      <c r="AK57" s="23">
        <f t="shared" si="18"/>
        <v>2302080.06</v>
      </c>
      <c r="AL57" s="23">
        <f t="shared" si="18"/>
        <v>504450350.24000013</v>
      </c>
      <c r="AM57" s="23">
        <f t="shared" si="18"/>
        <v>4260166079.3199997</v>
      </c>
      <c r="AN57" s="23">
        <f t="shared" si="18"/>
        <v>22772762.960000001</v>
      </c>
      <c r="AO57" s="23">
        <f t="shared" si="18"/>
        <v>4791648621.1299992</v>
      </c>
      <c r="AP57" s="23">
        <f t="shared" si="18"/>
        <v>422951221.44000006</v>
      </c>
      <c r="AQ57" s="23">
        <f t="shared" si="18"/>
        <v>10449792.5</v>
      </c>
      <c r="AR57" s="23">
        <f t="shared" si="18"/>
        <v>476288203.48000014</v>
      </c>
      <c r="AS57" s="23">
        <f t="shared" si="18"/>
        <v>406739112.42000002</v>
      </c>
      <c r="AT57" s="23">
        <f t="shared" si="18"/>
        <v>0</v>
      </c>
      <c r="AU57" s="23">
        <f t="shared" si="18"/>
        <v>448785253.35000014</v>
      </c>
      <c r="AV57" s="23">
        <f t="shared" si="18"/>
        <v>408823802.36000001</v>
      </c>
      <c r="AW57" s="23">
        <f t="shared" si="18"/>
        <v>18274667.449999999</v>
      </c>
      <c r="AX57" s="23">
        <f t="shared" si="18"/>
        <v>380280488.02999997</v>
      </c>
      <c r="AY57" s="23">
        <f t="shared" si="18"/>
        <v>106318484.19</v>
      </c>
      <c r="AZ57" s="23">
        <f t="shared" si="18"/>
        <v>581572.75</v>
      </c>
      <c r="BA57" s="23">
        <f t="shared" si="18"/>
        <v>120338522.05000001</v>
      </c>
      <c r="BB57" s="23">
        <f t="shared" si="18"/>
        <v>1094843307.0700002</v>
      </c>
      <c r="BC57" s="23">
        <f t="shared" si="18"/>
        <v>5642680.54</v>
      </c>
      <c r="BD57" s="23">
        <f t="shared" si="18"/>
        <v>1014617792.13</v>
      </c>
      <c r="BE57" s="23">
        <f t="shared" si="18"/>
        <v>11578296.379999999</v>
      </c>
      <c r="BF57" s="23">
        <f t="shared" si="18"/>
        <v>0</v>
      </c>
      <c r="BG57" s="23">
        <f t="shared" si="18"/>
        <v>12144243.559999999</v>
      </c>
      <c r="BH57" s="23">
        <f t="shared" si="18"/>
        <v>113511433.31</v>
      </c>
      <c r="BI57" s="23">
        <f t="shared" si="18"/>
        <v>0</v>
      </c>
      <c r="BJ57" s="23">
        <f t="shared" si="18"/>
        <v>1080217034.1299999</v>
      </c>
      <c r="BK57" s="23">
        <f t="shared" si="18"/>
        <v>140855240.03999999</v>
      </c>
      <c r="BL57" s="23">
        <f t="shared" si="18"/>
        <v>0</v>
      </c>
      <c r="BM57" s="23">
        <f t="shared" si="18"/>
        <v>162368867.19</v>
      </c>
      <c r="BN57" s="23">
        <f t="shared" si="18"/>
        <v>0</v>
      </c>
      <c r="BO57" s="23">
        <f t="shared" ref="BO57:BW57" si="19">+BO25+BO33+BO40+BO47+BO51+BO56</f>
        <v>0</v>
      </c>
      <c r="BP57" s="23">
        <f t="shared" si="19"/>
        <v>0</v>
      </c>
      <c r="BQ57" s="23">
        <f t="shared" si="19"/>
        <v>164450400</v>
      </c>
      <c r="BR57" s="23">
        <f t="shared" si="19"/>
        <v>0</v>
      </c>
      <c r="BS57" s="23">
        <f t="shared" si="19"/>
        <v>166582478.28999996</v>
      </c>
      <c r="BT57" s="23"/>
      <c r="BU57" s="23">
        <f>+BU25+BU33+BU40+BU47+BU51+BU56</f>
        <v>11973075094.030003</v>
      </c>
      <c r="BV57" s="23">
        <f t="shared" si="19"/>
        <v>301401870.79000002</v>
      </c>
      <c r="BW57" s="23">
        <f t="shared" si="19"/>
        <v>14396359817.209999</v>
      </c>
      <c r="BX57" s="51"/>
    </row>
    <row r="59" spans="1:76" x14ac:dyDescent="0.2">
      <c r="C59" s="50"/>
      <c r="D59" s="50"/>
      <c r="E59" s="50"/>
      <c r="I59" s="50"/>
      <c r="K59" s="50"/>
      <c r="L59" s="50"/>
      <c r="M59" s="50"/>
      <c r="N59" s="50"/>
      <c r="O59" s="50"/>
      <c r="Q59" s="50"/>
      <c r="R59" s="50"/>
      <c r="T59" s="50"/>
      <c r="U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I59" s="50"/>
      <c r="AJ59" s="50"/>
      <c r="AL59" s="50"/>
      <c r="AM59" s="89"/>
      <c r="AN59" s="89"/>
      <c r="AO59" s="89"/>
      <c r="AP59" s="50"/>
      <c r="AR59" s="50"/>
      <c r="AS59" s="50"/>
      <c r="AU59" s="50"/>
      <c r="AV59" s="50"/>
      <c r="AW59" s="50"/>
      <c r="AX59" s="50"/>
      <c r="AY59" s="50"/>
      <c r="BA59" s="50"/>
      <c r="BB59" s="50"/>
      <c r="BD59" s="50"/>
      <c r="BE59" s="50"/>
      <c r="BG59" s="50"/>
      <c r="BH59" s="50"/>
      <c r="BJ59" s="50"/>
      <c r="BK59" s="50"/>
      <c r="BM59" s="50"/>
      <c r="BQ59" s="50"/>
      <c r="BS59" s="50"/>
      <c r="BU59" s="50"/>
      <c r="BV59" s="50"/>
      <c r="BW59" s="50"/>
    </row>
    <row r="60" spans="1:76" x14ac:dyDescent="0.2"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</row>
    <row r="61" spans="1:76" x14ac:dyDescent="0.2">
      <c r="BU61" s="88"/>
    </row>
    <row r="62" spans="1:76" x14ac:dyDescent="0.2">
      <c r="BU62" s="50"/>
    </row>
    <row r="63" spans="1:76" x14ac:dyDescent="0.2">
      <c r="BU63" s="50"/>
    </row>
    <row r="64" spans="1:76" x14ac:dyDescent="0.2">
      <c r="BU64" s="50"/>
    </row>
  </sheetData>
  <mergeCells count="75">
    <mergeCell ref="BU9:BV9"/>
    <mergeCell ref="BB9:BC9"/>
    <mergeCell ref="BE9:BF9"/>
    <mergeCell ref="BH9:BI9"/>
    <mergeCell ref="BK9:BL9"/>
    <mergeCell ref="BN9:BO9"/>
    <mergeCell ref="BQ9:BR9"/>
    <mergeCell ref="AY9:AZ9"/>
    <mergeCell ref="R9:S9"/>
    <mergeCell ref="U9:V9"/>
    <mergeCell ref="X9:Y9"/>
    <mergeCell ref="AA9:AB9"/>
    <mergeCell ref="AD9:AE9"/>
    <mergeCell ref="AG9:AH9"/>
    <mergeCell ref="AJ9:AK9"/>
    <mergeCell ref="AM9:AN9"/>
    <mergeCell ref="AP9:AQ9"/>
    <mergeCell ref="AS9:AT9"/>
    <mergeCell ref="AV9:AW9"/>
    <mergeCell ref="BE8:BG8"/>
    <mergeCell ref="BH8:BJ8"/>
    <mergeCell ref="BK8:BM8"/>
    <mergeCell ref="BN8:BP8"/>
    <mergeCell ref="BQ8:BS8"/>
    <mergeCell ref="C9:D9"/>
    <mergeCell ref="F9:G9"/>
    <mergeCell ref="I9:J9"/>
    <mergeCell ref="L9:M9"/>
    <mergeCell ref="O9:P9"/>
    <mergeCell ref="BB8:BD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BN7:BP7"/>
    <mergeCell ref="BQ7:BS7"/>
    <mergeCell ref="BT7:BT8"/>
    <mergeCell ref="BU7:BW8"/>
    <mergeCell ref="C8:E8"/>
    <mergeCell ref="F8:H8"/>
    <mergeCell ref="I8:K8"/>
    <mergeCell ref="L8:N8"/>
    <mergeCell ref="O8:Q8"/>
    <mergeCell ref="R8:T8"/>
    <mergeCell ref="AV7:AX7"/>
    <mergeCell ref="AY7:BA7"/>
    <mergeCell ref="BB7:BD7"/>
    <mergeCell ref="BE7:BG7"/>
    <mergeCell ref="BH7:BJ7"/>
    <mergeCell ref="BK7:BM7"/>
    <mergeCell ref="AS7:AU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B1:J1"/>
    <mergeCell ref="C3:F3"/>
    <mergeCell ref="B7:B8"/>
    <mergeCell ref="C7:E7"/>
    <mergeCell ref="F7:H7"/>
    <mergeCell ref="I7:K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512EE-9B25-468F-ABFE-D4F2AC67DA2F}">
  <sheetPr codeName="Foglio5">
    <pageSetUpPr fitToPage="1"/>
  </sheetPr>
  <dimension ref="A1:F70"/>
  <sheetViews>
    <sheetView showGridLines="0" zoomScaleNormal="100" workbookViewId="0">
      <selection activeCell="C10" sqref="C10"/>
    </sheetView>
  </sheetViews>
  <sheetFormatPr defaultRowHeight="15" x14ac:dyDescent="0.25"/>
  <cols>
    <col min="1" max="1" width="16.5703125" customWidth="1"/>
    <col min="2" max="2" width="72.28515625" customWidth="1"/>
    <col min="3" max="3" width="26" style="76" customWidth="1"/>
    <col min="4" max="4" width="28" style="76" customWidth="1"/>
    <col min="5" max="5" width="28" customWidth="1"/>
    <col min="6" max="6" width="25.28515625" customWidth="1"/>
  </cols>
  <sheetData>
    <row r="1" spans="1:6" ht="40.5" customHeight="1" x14ac:dyDescent="0.2">
      <c r="B1" s="138"/>
      <c r="C1" s="139"/>
      <c r="D1" s="139"/>
    </row>
    <row r="2" spans="1:6" ht="12.75" x14ac:dyDescent="0.2">
      <c r="A2" s="112" t="s">
        <v>6</v>
      </c>
      <c r="B2" s="112"/>
      <c r="C2" s="112"/>
      <c r="D2" s="112"/>
    </row>
    <row r="4" spans="1:6" ht="18.75" x14ac:dyDescent="0.3">
      <c r="A4" s="2" t="s">
        <v>0</v>
      </c>
    </row>
    <row r="5" spans="1:6" ht="18.75" x14ac:dyDescent="0.3">
      <c r="A5" s="2"/>
      <c r="B5" s="24" t="s">
        <v>130</v>
      </c>
      <c r="C5" s="85" t="s">
        <v>183</v>
      </c>
    </row>
    <row r="7" spans="1:6" ht="24" customHeight="1" x14ac:dyDescent="0.2">
      <c r="A7" s="25" t="s">
        <v>7</v>
      </c>
      <c r="B7" s="28" t="s">
        <v>9</v>
      </c>
      <c r="C7" s="77" t="s">
        <v>1</v>
      </c>
      <c r="D7" s="77" t="s">
        <v>2</v>
      </c>
      <c r="E7" s="3"/>
      <c r="F7" s="3"/>
    </row>
    <row r="8" spans="1:6" x14ac:dyDescent="0.2">
      <c r="A8" s="26"/>
      <c r="B8" s="27" t="s">
        <v>8</v>
      </c>
      <c r="C8" s="81">
        <v>24305216.219999999</v>
      </c>
      <c r="D8" s="81"/>
      <c r="E8" s="5"/>
      <c r="F8" s="5"/>
    </row>
    <row r="9" spans="1:6" x14ac:dyDescent="0.2">
      <c r="A9" s="26"/>
      <c r="B9" s="44" t="s">
        <v>10</v>
      </c>
      <c r="C9" s="81">
        <v>696658618.42999995</v>
      </c>
      <c r="D9" s="81"/>
      <c r="E9" s="5"/>
      <c r="F9" s="5"/>
    </row>
    <row r="10" spans="1:6" x14ac:dyDescent="0.2">
      <c r="A10" s="26"/>
      <c r="B10" s="44" t="s">
        <v>11</v>
      </c>
      <c r="C10" s="81">
        <v>303297595.24000001</v>
      </c>
      <c r="D10" s="81"/>
      <c r="E10" s="5"/>
      <c r="F10" s="5"/>
    </row>
    <row r="11" spans="1:6" x14ac:dyDescent="0.25">
      <c r="A11" s="26"/>
      <c r="B11" s="44" t="s">
        <v>12</v>
      </c>
      <c r="C11" s="78"/>
      <c r="D11" s="81">
        <v>3564981632.7399998</v>
      </c>
      <c r="E11" s="5"/>
      <c r="F11" s="5"/>
    </row>
    <row r="12" spans="1:6" x14ac:dyDescent="0.2">
      <c r="A12" s="26"/>
      <c r="B12" s="30"/>
      <c r="C12" s="41"/>
      <c r="D12" s="84"/>
      <c r="E12" s="5"/>
      <c r="F12" s="5"/>
    </row>
    <row r="13" spans="1:6" x14ac:dyDescent="0.2">
      <c r="A13" s="31" t="s">
        <v>13</v>
      </c>
      <c r="B13" s="44" t="s">
        <v>14</v>
      </c>
      <c r="C13" s="79"/>
      <c r="D13" s="84"/>
      <c r="E13" s="5"/>
      <c r="F13" s="5"/>
    </row>
    <row r="14" spans="1:6" x14ac:dyDescent="0.2">
      <c r="A14" s="87" t="s">
        <v>160</v>
      </c>
      <c r="B14" s="45" t="s">
        <v>15</v>
      </c>
      <c r="C14" s="81">
        <v>84699446.140000001</v>
      </c>
      <c r="D14" s="81">
        <v>8834133.1799999997</v>
      </c>
      <c r="E14" s="6"/>
      <c r="F14" s="6"/>
    </row>
    <row r="15" spans="1:6" x14ac:dyDescent="0.2">
      <c r="A15" s="87" t="s">
        <v>161</v>
      </c>
      <c r="B15" s="45" t="s">
        <v>16</v>
      </c>
      <c r="C15" s="81">
        <v>769596528.86000001</v>
      </c>
      <c r="D15" s="81">
        <v>680602324.00999999</v>
      </c>
      <c r="E15" s="6"/>
      <c r="F15" s="6"/>
    </row>
    <row r="16" spans="1:6" x14ac:dyDescent="0.2">
      <c r="A16" s="87" t="s">
        <v>162</v>
      </c>
      <c r="B16" s="45" t="s">
        <v>17</v>
      </c>
      <c r="C16" s="81">
        <v>7835243526.3900003</v>
      </c>
      <c r="D16" s="81">
        <v>6728220345.7600012</v>
      </c>
      <c r="E16" s="6"/>
      <c r="F16" s="6"/>
    </row>
    <row r="17" spans="1:6" x14ac:dyDescent="0.2">
      <c r="A17" s="87" t="s">
        <v>163</v>
      </c>
      <c r="B17" s="45" t="s">
        <v>18</v>
      </c>
      <c r="C17" s="81">
        <v>0</v>
      </c>
      <c r="D17" s="81">
        <v>0</v>
      </c>
      <c r="E17" s="6"/>
      <c r="F17" s="6"/>
    </row>
    <row r="18" spans="1:6" x14ac:dyDescent="0.2">
      <c r="A18" s="87">
        <v>10301</v>
      </c>
      <c r="B18" s="45" t="s">
        <v>19</v>
      </c>
      <c r="C18" s="81">
        <v>0</v>
      </c>
      <c r="D18" s="81">
        <v>0</v>
      </c>
      <c r="E18" s="6"/>
      <c r="F18" s="6"/>
    </row>
    <row r="19" spans="1:6" x14ac:dyDescent="0.2">
      <c r="A19" s="87">
        <v>10301</v>
      </c>
      <c r="B19" s="45" t="s">
        <v>20</v>
      </c>
      <c r="C19" s="81">
        <v>0</v>
      </c>
      <c r="D19" s="81">
        <v>0</v>
      </c>
      <c r="E19" s="6"/>
      <c r="F19" s="6"/>
    </row>
    <row r="20" spans="1:6" x14ac:dyDescent="0.2">
      <c r="A20" s="36">
        <v>10000</v>
      </c>
      <c r="B20" s="46" t="s">
        <v>21</v>
      </c>
      <c r="C20" s="82">
        <f>SUM(C14:C19)</f>
        <v>8689539501.3899994</v>
      </c>
      <c r="D20" s="82">
        <f>SUM(D14:D19)</f>
        <v>7417656802.9500008</v>
      </c>
      <c r="E20" s="6"/>
      <c r="F20" s="6"/>
    </row>
    <row r="21" spans="1:6" x14ac:dyDescent="0.2">
      <c r="A21" s="4"/>
      <c r="B21" s="5"/>
      <c r="C21" s="41"/>
      <c r="D21" s="41"/>
      <c r="E21" s="6"/>
      <c r="F21" s="6"/>
    </row>
    <row r="22" spans="1:6" x14ac:dyDescent="0.2">
      <c r="A22" s="34" t="s">
        <v>22</v>
      </c>
      <c r="B22" s="44" t="s">
        <v>23</v>
      </c>
      <c r="C22" s="41"/>
      <c r="D22" s="84"/>
      <c r="E22" s="5"/>
      <c r="F22" s="5"/>
    </row>
    <row r="23" spans="1:6" x14ac:dyDescent="0.2">
      <c r="A23" s="32" t="s">
        <v>164</v>
      </c>
      <c r="B23" s="45" t="s">
        <v>24</v>
      </c>
      <c r="C23" s="81">
        <v>656026577.37</v>
      </c>
      <c r="D23" s="81">
        <v>604301165.72999978</v>
      </c>
      <c r="E23" s="6"/>
      <c r="F23" s="6"/>
    </row>
    <row r="24" spans="1:6" x14ac:dyDescent="0.2">
      <c r="A24" s="32" t="s">
        <v>165</v>
      </c>
      <c r="B24" s="45" t="s">
        <v>25</v>
      </c>
      <c r="C24" s="81">
        <v>0</v>
      </c>
      <c r="D24" s="81">
        <v>0</v>
      </c>
      <c r="E24" s="6"/>
      <c r="F24" s="6"/>
    </row>
    <row r="25" spans="1:6" x14ac:dyDescent="0.2">
      <c r="A25" s="32" t="s">
        <v>166</v>
      </c>
      <c r="B25" s="45" t="s">
        <v>26</v>
      </c>
      <c r="C25" s="81">
        <v>50000000</v>
      </c>
      <c r="D25" s="81">
        <v>40763508.039999999</v>
      </c>
      <c r="E25" s="6"/>
      <c r="F25" s="6"/>
    </row>
    <row r="26" spans="1:6" x14ac:dyDescent="0.2">
      <c r="A26" s="32" t="s">
        <v>167</v>
      </c>
      <c r="B26" s="45" t="s">
        <v>27</v>
      </c>
      <c r="C26" s="81">
        <v>169900</v>
      </c>
      <c r="D26" s="81">
        <v>169900</v>
      </c>
      <c r="E26" s="6"/>
      <c r="F26" s="6"/>
    </row>
    <row r="27" spans="1:6" x14ac:dyDescent="0.2">
      <c r="A27" s="32" t="s">
        <v>168</v>
      </c>
      <c r="B27" s="45" t="s">
        <v>28</v>
      </c>
      <c r="C27" s="81">
        <v>252681221.50999999</v>
      </c>
      <c r="D27" s="81">
        <v>177275903.93999991</v>
      </c>
      <c r="E27" s="6"/>
      <c r="F27" s="6"/>
    </row>
    <row r="28" spans="1:6" x14ac:dyDescent="0.2">
      <c r="A28" s="42">
        <v>20000</v>
      </c>
      <c r="B28" s="43" t="s">
        <v>29</v>
      </c>
      <c r="C28" s="82">
        <f>SUM(C23:C27)</f>
        <v>958877698.88</v>
      </c>
      <c r="D28" s="82">
        <f>SUM(D23:D27)</f>
        <v>822510477.70999968</v>
      </c>
      <c r="E28" s="6"/>
      <c r="F28" s="6"/>
    </row>
    <row r="29" spans="1:6" x14ac:dyDescent="0.2">
      <c r="A29" s="4"/>
      <c r="B29" s="5"/>
      <c r="C29" s="41"/>
      <c r="D29" s="41"/>
      <c r="E29" s="6"/>
      <c r="F29" s="6"/>
    </row>
    <row r="30" spans="1:6" x14ac:dyDescent="0.2">
      <c r="A30" s="35" t="s">
        <v>30</v>
      </c>
      <c r="B30" s="44" t="s">
        <v>31</v>
      </c>
      <c r="C30" s="41"/>
      <c r="D30" s="41"/>
      <c r="E30" s="6"/>
      <c r="F30" s="6"/>
    </row>
    <row r="31" spans="1:6" x14ac:dyDescent="0.2">
      <c r="A31" s="87" t="s">
        <v>169</v>
      </c>
      <c r="B31" s="45" t="s">
        <v>32</v>
      </c>
      <c r="C31" s="81">
        <v>3120277.56</v>
      </c>
      <c r="D31" s="81">
        <v>4784438.9899999984</v>
      </c>
      <c r="E31" s="6"/>
      <c r="F31" s="6"/>
    </row>
    <row r="32" spans="1:6" x14ac:dyDescent="0.2">
      <c r="A32" s="87" t="s">
        <v>170</v>
      </c>
      <c r="B32" s="45" t="s">
        <v>33</v>
      </c>
      <c r="C32" s="81">
        <v>1986844</v>
      </c>
      <c r="D32" s="81">
        <v>4733071.01</v>
      </c>
      <c r="E32" s="6"/>
      <c r="F32" s="6"/>
    </row>
    <row r="33" spans="1:6" x14ac:dyDescent="0.2">
      <c r="A33" s="87" t="s">
        <v>171</v>
      </c>
      <c r="B33" s="45" t="s">
        <v>34</v>
      </c>
      <c r="C33" s="81">
        <v>259671.84</v>
      </c>
      <c r="D33" s="81">
        <v>9890382.6099999975</v>
      </c>
      <c r="E33" s="6"/>
      <c r="F33" s="6"/>
    </row>
    <row r="34" spans="1:6" x14ac:dyDescent="0.2">
      <c r="A34" s="87" t="s">
        <v>172</v>
      </c>
      <c r="B34" s="45" t="s">
        <v>35</v>
      </c>
      <c r="C34" s="81"/>
      <c r="D34" s="81">
        <v>262350</v>
      </c>
      <c r="E34" s="6"/>
      <c r="F34" s="6"/>
    </row>
    <row r="35" spans="1:6" x14ac:dyDescent="0.2">
      <c r="A35" s="87" t="s">
        <v>173</v>
      </c>
      <c r="B35" s="45" t="s">
        <v>36</v>
      </c>
      <c r="C35" s="81">
        <v>45215249.689999998</v>
      </c>
      <c r="D35" s="81">
        <v>299724031.70000011</v>
      </c>
      <c r="E35" s="6"/>
      <c r="F35" s="6"/>
    </row>
    <row r="36" spans="1:6" x14ac:dyDescent="0.2">
      <c r="A36" s="36">
        <v>30000</v>
      </c>
      <c r="B36" s="46" t="s">
        <v>37</v>
      </c>
      <c r="C36" s="82">
        <f>SUM(C31:C35)</f>
        <v>50582043.089999996</v>
      </c>
      <c r="D36" s="82">
        <f>SUM(D31:D35)</f>
        <v>319394274.31000012</v>
      </c>
      <c r="E36" s="6"/>
      <c r="F36" s="6"/>
    </row>
    <row r="37" spans="1:6" x14ac:dyDescent="0.2">
      <c r="A37" s="8"/>
      <c r="B37" s="9"/>
      <c r="C37" s="41"/>
      <c r="D37" s="41"/>
      <c r="E37" s="6"/>
      <c r="F37" s="6"/>
    </row>
    <row r="38" spans="1:6" x14ac:dyDescent="0.2">
      <c r="A38" s="35" t="s">
        <v>38</v>
      </c>
      <c r="B38" s="27" t="s">
        <v>39</v>
      </c>
      <c r="C38" s="48"/>
      <c r="D38" s="84"/>
      <c r="E38" s="5"/>
      <c r="F38" s="5"/>
    </row>
    <row r="39" spans="1:6" x14ac:dyDescent="0.2">
      <c r="A39" s="32">
        <v>40100</v>
      </c>
      <c r="B39" s="45" t="s">
        <v>40</v>
      </c>
      <c r="C39" s="48"/>
      <c r="D39" s="84"/>
      <c r="E39" s="6"/>
      <c r="F39" s="6"/>
    </row>
    <row r="40" spans="1:6" x14ac:dyDescent="0.2">
      <c r="A40" s="32" t="s">
        <v>174</v>
      </c>
      <c r="B40" s="45" t="s">
        <v>41</v>
      </c>
      <c r="C40" s="81">
        <v>872060584.23999989</v>
      </c>
      <c r="D40" s="81">
        <v>1772573373.1299996</v>
      </c>
      <c r="E40" s="6"/>
      <c r="F40" s="6"/>
    </row>
    <row r="41" spans="1:6" x14ac:dyDescent="0.2">
      <c r="A41" s="32" t="s">
        <v>175</v>
      </c>
      <c r="B41" s="45" t="s">
        <v>42</v>
      </c>
      <c r="C41" s="81">
        <v>308847</v>
      </c>
      <c r="D41" s="81">
        <v>23073637.850000001</v>
      </c>
      <c r="E41" s="6"/>
      <c r="F41" s="6"/>
    </row>
    <row r="42" spans="1:6" x14ac:dyDescent="0.2">
      <c r="A42" s="32" t="s">
        <v>176</v>
      </c>
      <c r="B42" s="45" t="s">
        <v>43</v>
      </c>
      <c r="C42" s="81">
        <v>1105000</v>
      </c>
      <c r="D42" s="81">
        <v>84771.48</v>
      </c>
      <c r="E42" s="6"/>
      <c r="F42" s="6"/>
    </row>
    <row r="43" spans="1:6" x14ac:dyDescent="0.2">
      <c r="A43" s="32" t="s">
        <v>177</v>
      </c>
      <c r="B43" s="45" t="s">
        <v>44</v>
      </c>
      <c r="C43" s="81">
        <v>1872775</v>
      </c>
      <c r="D43" s="81">
        <v>17313151.200000003</v>
      </c>
      <c r="E43" s="6"/>
      <c r="F43" s="6"/>
    </row>
    <row r="44" spans="1:6" x14ac:dyDescent="0.2">
      <c r="A44" s="36">
        <v>40000</v>
      </c>
      <c r="B44" s="46" t="s">
        <v>45</v>
      </c>
      <c r="C44" s="82">
        <f>SUM(C39:C43)</f>
        <v>875347206.23999989</v>
      </c>
      <c r="D44" s="82">
        <f>SUM(D39:D43)</f>
        <v>1813044933.6599996</v>
      </c>
      <c r="E44" s="6"/>
      <c r="F44" s="6"/>
    </row>
    <row r="45" spans="1:6" x14ac:dyDescent="0.2">
      <c r="A45" s="4"/>
      <c r="B45" s="5"/>
      <c r="C45" s="41"/>
      <c r="D45" s="41"/>
      <c r="E45" s="6"/>
      <c r="F45" s="6"/>
    </row>
    <row r="46" spans="1:6" x14ac:dyDescent="0.2">
      <c r="A46" s="35" t="s">
        <v>46</v>
      </c>
      <c r="B46" s="27" t="s">
        <v>47</v>
      </c>
      <c r="C46" s="48"/>
      <c r="D46" s="84"/>
      <c r="E46" s="5"/>
      <c r="F46" s="5"/>
    </row>
    <row r="47" spans="1:6" x14ac:dyDescent="0.2">
      <c r="A47" s="32">
        <v>50100</v>
      </c>
      <c r="B47" s="45" t="s">
        <v>48</v>
      </c>
      <c r="C47" s="81">
        <v>0</v>
      </c>
      <c r="D47" s="81">
        <v>0</v>
      </c>
      <c r="E47" s="6"/>
      <c r="F47" s="6"/>
    </row>
    <row r="48" spans="1:6" x14ac:dyDescent="0.2">
      <c r="A48" s="32">
        <v>50200</v>
      </c>
      <c r="B48" s="45" t="s">
        <v>49</v>
      </c>
      <c r="C48" s="81">
        <v>0</v>
      </c>
      <c r="D48" s="81">
        <v>0</v>
      </c>
      <c r="E48" s="6"/>
      <c r="F48" s="6"/>
    </row>
    <row r="49" spans="1:6" x14ac:dyDescent="0.2">
      <c r="A49" s="32" t="s">
        <v>178</v>
      </c>
      <c r="B49" s="45" t="s">
        <v>50</v>
      </c>
      <c r="C49" s="81">
        <v>315000</v>
      </c>
      <c r="D49" s="81">
        <v>13064372.799999999</v>
      </c>
      <c r="E49" s="6"/>
      <c r="F49" s="6"/>
    </row>
    <row r="50" spans="1:6" x14ac:dyDescent="0.2">
      <c r="A50" s="32" t="s">
        <v>179</v>
      </c>
      <c r="B50" s="45" t="s">
        <v>51</v>
      </c>
      <c r="C50" s="81">
        <v>400000000</v>
      </c>
      <c r="D50" s="81">
        <v>335955349.63</v>
      </c>
      <c r="E50" s="6"/>
      <c r="F50" s="6"/>
    </row>
    <row r="51" spans="1:6" x14ac:dyDescent="0.2">
      <c r="A51" s="36">
        <v>50000</v>
      </c>
      <c r="B51" s="46" t="s">
        <v>52</v>
      </c>
      <c r="C51" s="82">
        <f>SUM(C47:C50)</f>
        <v>400315000</v>
      </c>
      <c r="D51" s="82">
        <f>SUM(D47:D50)</f>
        <v>349019722.43000001</v>
      </c>
      <c r="E51" s="6"/>
      <c r="F51" s="6"/>
    </row>
    <row r="52" spans="1:6" x14ac:dyDescent="0.2">
      <c r="A52" s="4"/>
      <c r="B52" s="5"/>
      <c r="C52" s="41"/>
      <c r="D52" s="41"/>
      <c r="E52" s="6"/>
      <c r="F52" s="6"/>
    </row>
    <row r="53" spans="1:6" x14ac:dyDescent="0.2">
      <c r="A53" s="35" t="s">
        <v>53</v>
      </c>
      <c r="B53" s="27" t="s">
        <v>54</v>
      </c>
      <c r="C53" s="48"/>
      <c r="D53" s="84"/>
      <c r="E53" s="49"/>
      <c r="F53" s="5"/>
    </row>
    <row r="54" spans="1:6" x14ac:dyDescent="0.2">
      <c r="A54" s="32">
        <v>60100</v>
      </c>
      <c r="B54" s="45" t="s">
        <v>48</v>
      </c>
      <c r="C54" s="41">
        <v>0</v>
      </c>
      <c r="D54" s="41">
        <v>0</v>
      </c>
      <c r="E54" s="49"/>
      <c r="F54" s="6"/>
    </row>
    <row r="55" spans="1:6" x14ac:dyDescent="0.2">
      <c r="A55" s="32">
        <v>60200</v>
      </c>
      <c r="B55" s="45" t="s">
        <v>49</v>
      </c>
      <c r="C55" s="81">
        <v>0</v>
      </c>
      <c r="D55" s="41">
        <v>0</v>
      </c>
      <c r="E55" s="49"/>
      <c r="F55" s="6"/>
    </row>
    <row r="56" spans="1:6" x14ac:dyDescent="0.2">
      <c r="A56" s="32" t="s">
        <v>180</v>
      </c>
      <c r="B56" s="45" t="s">
        <v>50</v>
      </c>
      <c r="C56" s="81">
        <v>109393685.33</v>
      </c>
      <c r="D56" s="81">
        <v>145099833.44999999</v>
      </c>
      <c r="E56" s="49"/>
      <c r="F56" s="6"/>
    </row>
    <row r="57" spans="1:6" x14ac:dyDescent="0.2">
      <c r="A57" s="32">
        <v>60400</v>
      </c>
      <c r="B57" s="45" t="s">
        <v>51</v>
      </c>
      <c r="C57" s="41"/>
      <c r="D57" s="41">
        <v>0</v>
      </c>
      <c r="E57" s="49"/>
      <c r="F57" s="6"/>
    </row>
    <row r="58" spans="1:6" x14ac:dyDescent="0.2">
      <c r="A58" s="36">
        <v>60000</v>
      </c>
      <c r="B58" s="46" t="s">
        <v>55</v>
      </c>
      <c r="C58" s="82">
        <f>SUM(C54:C57)</f>
        <v>109393685.33</v>
      </c>
      <c r="D58" s="82">
        <f>SUM(D54:D57)</f>
        <v>145099833.44999999</v>
      </c>
      <c r="E58" s="6"/>
      <c r="F58" s="6"/>
    </row>
    <row r="59" spans="1:6" x14ac:dyDescent="0.2">
      <c r="A59" s="4"/>
      <c r="B59" s="5"/>
      <c r="C59" s="41"/>
      <c r="D59" s="41"/>
      <c r="E59" s="6"/>
      <c r="F59" s="6"/>
    </row>
    <row r="60" spans="1:6" x14ac:dyDescent="0.2">
      <c r="A60" s="35" t="s">
        <v>56</v>
      </c>
      <c r="B60" s="27" t="s">
        <v>57</v>
      </c>
      <c r="C60" s="48"/>
      <c r="D60" s="84"/>
      <c r="E60" s="5"/>
      <c r="F60" s="5"/>
    </row>
    <row r="61" spans="1:6" x14ac:dyDescent="0.2">
      <c r="A61" s="32">
        <v>70100</v>
      </c>
      <c r="B61" s="45" t="s">
        <v>58</v>
      </c>
      <c r="C61" s="41">
        <v>0</v>
      </c>
      <c r="D61" s="41">
        <v>0</v>
      </c>
      <c r="E61" s="6"/>
      <c r="F61" s="6"/>
    </row>
    <row r="62" spans="1:6" x14ac:dyDescent="0.2">
      <c r="A62" s="33">
        <v>70000</v>
      </c>
      <c r="B62" s="46" t="s">
        <v>59</v>
      </c>
      <c r="C62" s="82">
        <f>SUM(C61)</f>
        <v>0</v>
      </c>
      <c r="D62" s="82">
        <f>SUM(D61)</f>
        <v>0</v>
      </c>
      <c r="E62" s="6"/>
      <c r="F62" s="6"/>
    </row>
    <row r="63" spans="1:6" x14ac:dyDescent="0.2">
      <c r="A63" s="4"/>
      <c r="B63" s="5"/>
      <c r="C63" s="41"/>
      <c r="D63" s="41"/>
      <c r="E63" s="6"/>
      <c r="F63" s="6"/>
    </row>
    <row r="64" spans="1:6" x14ac:dyDescent="0.2">
      <c r="A64" s="35" t="s">
        <v>60</v>
      </c>
      <c r="B64" s="27" t="s">
        <v>61</v>
      </c>
      <c r="C64" s="48"/>
      <c r="D64" s="84"/>
      <c r="E64" s="5"/>
      <c r="F64" s="5"/>
    </row>
    <row r="65" spans="1:6" x14ac:dyDescent="0.2">
      <c r="A65" s="32" t="s">
        <v>181</v>
      </c>
      <c r="B65" s="45" t="s">
        <v>62</v>
      </c>
      <c r="C65" s="81">
        <v>162999200</v>
      </c>
      <c r="D65" s="81">
        <v>164559346.53</v>
      </c>
      <c r="E65" s="6"/>
      <c r="F65" s="6"/>
    </row>
    <row r="66" spans="1:6" x14ac:dyDescent="0.2">
      <c r="A66" s="32" t="s">
        <v>182</v>
      </c>
      <c r="B66" s="45" t="s">
        <v>63</v>
      </c>
      <c r="C66" s="81">
        <v>1451200</v>
      </c>
      <c r="D66" s="81">
        <v>92793.43</v>
      </c>
      <c r="E66" s="6"/>
      <c r="F66" s="6"/>
    </row>
    <row r="67" spans="1:6" x14ac:dyDescent="0.2">
      <c r="A67" s="33">
        <v>90000</v>
      </c>
      <c r="B67" s="46" t="s">
        <v>64</v>
      </c>
      <c r="C67" s="82">
        <f>SUM(C65:C66)</f>
        <v>164450400</v>
      </c>
      <c r="D67" s="82">
        <f>SUM(D65:D66)</f>
        <v>164652139.96000001</v>
      </c>
      <c r="E67" s="6"/>
      <c r="F67" s="6"/>
    </row>
    <row r="68" spans="1:6" ht="23.25" customHeight="1" x14ac:dyDescent="0.2">
      <c r="A68" s="7"/>
      <c r="B68" s="47" t="s">
        <v>65</v>
      </c>
      <c r="C68" s="83">
        <f>+C20+C28+C36+C44+C51+C58+C62+C67</f>
        <v>11248505534.929998</v>
      </c>
      <c r="D68" s="83">
        <f>+D20+D28+D36+D44+D51+D58+D62+D67</f>
        <v>11031378184.470001</v>
      </c>
      <c r="E68" s="10"/>
      <c r="F68" s="10"/>
    </row>
    <row r="69" spans="1:6" ht="23.25" customHeight="1" x14ac:dyDescent="0.2">
      <c r="A69" s="7"/>
      <c r="B69" s="47" t="s">
        <v>3</v>
      </c>
      <c r="C69" s="83">
        <f>+C68+C8+C9+C10</f>
        <v>12272766964.819998</v>
      </c>
      <c r="D69" s="83">
        <f>+D68+D8+D9+D10+D11</f>
        <v>14596359817.210001</v>
      </c>
      <c r="E69" s="10"/>
      <c r="F69" s="10"/>
    </row>
    <row r="70" spans="1:6" x14ac:dyDescent="0.2">
      <c r="A70" s="5"/>
      <c r="B70" s="5"/>
      <c r="C70" s="80"/>
      <c r="D70" s="80"/>
      <c r="E70" s="5"/>
      <c r="F70" s="5"/>
    </row>
  </sheetData>
  <mergeCells count="2">
    <mergeCell ref="B1:D1"/>
    <mergeCell ref="A2:D2"/>
  </mergeCells>
  <printOptions gridLinesSet="0"/>
  <pageMargins left="0.70866141732283472" right="0.70866141732283472" top="0" bottom="0.74803149606299213" header="0.31496062992125984" footer="0.31496062992125984"/>
  <pageSetup paperSize="9" scale="57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41" r:id="rId4" name="CommandButton1">
          <controlPr defaultSize="0" autoFill="0" autoLine="0" r:id="rId5">
            <anchor moveWithCells="1">
              <from>
                <xdr:col>0</xdr:col>
                <xdr:colOff>0</xdr:colOff>
                <xdr:row>0</xdr:row>
                <xdr:rowOff>104775</xdr:rowOff>
              </from>
              <to>
                <xdr:col>0</xdr:col>
                <xdr:colOff>1028700</xdr:colOff>
                <xdr:row>0</xdr:row>
                <xdr:rowOff>390525</xdr:rowOff>
              </to>
            </anchor>
          </controlPr>
        </control>
      </mc:Choice>
      <mc:Fallback>
        <control shapeId="10241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6D4EE-6420-4455-8800-81CDCD61B8A6}">
  <dimension ref="A1:BZ64"/>
  <sheetViews>
    <sheetView showGridLines="0" zoomScaleNormal="100" workbookViewId="0">
      <pane xSplit="2" ySplit="7" topLeftCell="BP32" activePane="bottomRight" state="frozen"/>
      <selection activeCell="BT56" sqref="BT56"/>
      <selection pane="topRight" activeCell="BT56" sqref="BT56"/>
      <selection pane="bottomLeft" activeCell="BT56" sqref="BT56"/>
      <selection pane="bottomRight" activeCell="BS51" sqref="BS51"/>
    </sheetView>
  </sheetViews>
  <sheetFormatPr defaultRowHeight="12.75" x14ac:dyDescent="0.2"/>
  <cols>
    <col min="1" max="1" width="6" customWidth="1"/>
    <col min="2" max="2" width="55.5703125" customWidth="1"/>
    <col min="3" max="69" width="18.7109375" customWidth="1"/>
    <col min="70" max="70" width="18.85546875" customWidth="1"/>
    <col min="71" max="75" width="18.7109375" customWidth="1"/>
    <col min="76" max="76" width="20.42578125" customWidth="1"/>
    <col min="77" max="77" width="19.5703125" customWidth="1"/>
    <col min="78" max="78" width="15.28515625" customWidth="1"/>
  </cols>
  <sheetData>
    <row r="1" spans="1:78" ht="18" customHeight="1" x14ac:dyDescent="0.2">
      <c r="B1" s="110"/>
      <c r="C1" s="111"/>
      <c r="D1" s="111"/>
      <c r="E1" s="111"/>
      <c r="F1" s="111"/>
      <c r="G1" s="111"/>
      <c r="H1" s="111"/>
      <c r="I1" s="111"/>
      <c r="J1" s="111"/>
    </row>
    <row r="3" spans="1:78" x14ac:dyDescent="0.2">
      <c r="C3" s="112" t="s">
        <v>6</v>
      </c>
      <c r="D3" s="112"/>
      <c r="E3" s="112"/>
      <c r="F3" s="112"/>
      <c r="BU3" s="50"/>
    </row>
    <row r="4" spans="1:78" ht="18.75" x14ac:dyDescent="0.3">
      <c r="B4" s="2" t="s">
        <v>131</v>
      </c>
      <c r="BU4" s="50"/>
    </row>
    <row r="5" spans="1:78" ht="18.75" x14ac:dyDescent="0.3">
      <c r="B5" s="24"/>
      <c r="C5" s="24" t="s">
        <v>130</v>
      </c>
      <c r="D5" s="2">
        <v>2026</v>
      </c>
      <c r="G5" s="2"/>
      <c r="BU5" s="50"/>
    </row>
    <row r="6" spans="1:78" ht="18.75" x14ac:dyDescent="0.3">
      <c r="B6" s="2"/>
      <c r="G6" s="2"/>
    </row>
    <row r="7" spans="1:78" s="102" customFormat="1" ht="12.75" customHeight="1" x14ac:dyDescent="0.2">
      <c r="A7" s="55"/>
      <c r="B7" s="113" t="s">
        <v>66</v>
      </c>
      <c r="C7" s="115">
        <v>1</v>
      </c>
      <c r="D7" s="116"/>
      <c r="E7" s="117"/>
      <c r="F7" s="115">
        <v>2</v>
      </c>
      <c r="G7" s="116"/>
      <c r="H7" s="117"/>
      <c r="I7" s="115">
        <v>3</v>
      </c>
      <c r="J7" s="116"/>
      <c r="K7" s="117"/>
      <c r="L7" s="115">
        <v>4</v>
      </c>
      <c r="M7" s="116"/>
      <c r="N7" s="117"/>
      <c r="O7" s="115">
        <v>5</v>
      </c>
      <c r="P7" s="116"/>
      <c r="Q7" s="117"/>
      <c r="R7" s="115">
        <v>6</v>
      </c>
      <c r="S7" s="116"/>
      <c r="T7" s="117"/>
      <c r="U7" s="115">
        <v>7</v>
      </c>
      <c r="V7" s="116"/>
      <c r="W7" s="117"/>
      <c r="X7" s="115">
        <v>8</v>
      </c>
      <c r="Y7" s="116"/>
      <c r="Z7" s="117"/>
      <c r="AA7" s="115">
        <v>9</v>
      </c>
      <c r="AB7" s="116"/>
      <c r="AC7" s="117"/>
      <c r="AD7" s="115">
        <v>10</v>
      </c>
      <c r="AE7" s="116"/>
      <c r="AF7" s="117"/>
      <c r="AG7" s="116">
        <v>11</v>
      </c>
      <c r="AH7" s="116"/>
      <c r="AI7" s="117"/>
      <c r="AJ7" s="115">
        <v>12</v>
      </c>
      <c r="AK7" s="116"/>
      <c r="AL7" s="117"/>
      <c r="AM7" s="115">
        <v>13</v>
      </c>
      <c r="AN7" s="116"/>
      <c r="AO7" s="117"/>
      <c r="AP7" s="115">
        <v>14</v>
      </c>
      <c r="AQ7" s="116"/>
      <c r="AR7" s="117"/>
      <c r="AS7" s="115">
        <v>15</v>
      </c>
      <c r="AT7" s="116"/>
      <c r="AU7" s="117"/>
      <c r="AV7" s="116">
        <v>16</v>
      </c>
      <c r="AW7" s="116"/>
      <c r="AX7" s="117"/>
      <c r="AY7" s="115">
        <v>17</v>
      </c>
      <c r="AZ7" s="116"/>
      <c r="BA7" s="117"/>
      <c r="BB7" s="115">
        <v>18</v>
      </c>
      <c r="BC7" s="116"/>
      <c r="BD7" s="117"/>
      <c r="BE7" s="115">
        <v>19</v>
      </c>
      <c r="BF7" s="116"/>
      <c r="BG7" s="117"/>
      <c r="BH7" s="115">
        <v>20</v>
      </c>
      <c r="BI7" s="116"/>
      <c r="BJ7" s="117"/>
      <c r="BK7" s="116">
        <v>50</v>
      </c>
      <c r="BL7" s="116"/>
      <c r="BM7" s="117"/>
      <c r="BN7" s="115">
        <v>60</v>
      </c>
      <c r="BO7" s="116"/>
      <c r="BP7" s="117"/>
      <c r="BQ7" s="115">
        <v>99</v>
      </c>
      <c r="BR7" s="116"/>
      <c r="BS7" s="116"/>
      <c r="BT7" s="118" t="s">
        <v>128</v>
      </c>
      <c r="BU7" s="120" t="s">
        <v>129</v>
      </c>
      <c r="BV7" s="121"/>
      <c r="BW7" s="122"/>
    </row>
    <row r="8" spans="1:78" s="103" customFormat="1" ht="58.5" customHeight="1" x14ac:dyDescent="0.2">
      <c r="A8" s="69"/>
      <c r="B8" s="114"/>
      <c r="C8" s="126" t="s">
        <v>67</v>
      </c>
      <c r="D8" s="126"/>
      <c r="E8" s="127"/>
      <c r="F8" s="128" t="s">
        <v>68</v>
      </c>
      <c r="G8" s="127"/>
      <c r="H8" s="129"/>
      <c r="I8" s="130" t="s">
        <v>69</v>
      </c>
      <c r="J8" s="131"/>
      <c r="K8" s="132"/>
      <c r="L8" s="133" t="s">
        <v>70</v>
      </c>
      <c r="M8" s="134"/>
      <c r="N8" s="132"/>
      <c r="O8" s="133" t="s">
        <v>71</v>
      </c>
      <c r="P8" s="134"/>
      <c r="Q8" s="132"/>
      <c r="R8" s="126" t="s">
        <v>132</v>
      </c>
      <c r="S8" s="126"/>
      <c r="T8" s="127"/>
      <c r="U8" s="128" t="s">
        <v>111</v>
      </c>
      <c r="V8" s="127"/>
      <c r="W8" s="129"/>
      <c r="X8" s="130" t="s">
        <v>112</v>
      </c>
      <c r="Y8" s="131"/>
      <c r="Z8" s="132"/>
      <c r="AA8" s="133" t="s">
        <v>113</v>
      </c>
      <c r="AB8" s="134"/>
      <c r="AC8" s="132"/>
      <c r="AD8" s="133" t="s">
        <v>114</v>
      </c>
      <c r="AE8" s="134"/>
      <c r="AF8" s="132"/>
      <c r="AG8" s="126" t="s">
        <v>115</v>
      </c>
      <c r="AH8" s="126"/>
      <c r="AI8" s="127"/>
      <c r="AJ8" s="128" t="s">
        <v>116</v>
      </c>
      <c r="AK8" s="127"/>
      <c r="AL8" s="129"/>
      <c r="AM8" s="130" t="s">
        <v>117</v>
      </c>
      <c r="AN8" s="131"/>
      <c r="AO8" s="132"/>
      <c r="AP8" s="133" t="s">
        <v>118</v>
      </c>
      <c r="AQ8" s="134"/>
      <c r="AR8" s="132"/>
      <c r="AS8" s="133" t="s">
        <v>119</v>
      </c>
      <c r="AT8" s="134"/>
      <c r="AU8" s="132"/>
      <c r="AV8" s="126" t="s">
        <v>120</v>
      </c>
      <c r="AW8" s="126"/>
      <c r="AX8" s="127"/>
      <c r="AY8" s="128" t="s">
        <v>121</v>
      </c>
      <c r="AZ8" s="127"/>
      <c r="BA8" s="129"/>
      <c r="BB8" s="130" t="s">
        <v>122</v>
      </c>
      <c r="BC8" s="131"/>
      <c r="BD8" s="132"/>
      <c r="BE8" s="133" t="s">
        <v>123</v>
      </c>
      <c r="BF8" s="134"/>
      <c r="BG8" s="132"/>
      <c r="BH8" s="133" t="s">
        <v>124</v>
      </c>
      <c r="BI8" s="134"/>
      <c r="BJ8" s="132"/>
      <c r="BK8" s="126" t="s">
        <v>125</v>
      </c>
      <c r="BL8" s="126"/>
      <c r="BM8" s="127"/>
      <c r="BN8" s="128" t="s">
        <v>126</v>
      </c>
      <c r="BO8" s="127"/>
      <c r="BP8" s="129"/>
      <c r="BQ8" s="130" t="s">
        <v>127</v>
      </c>
      <c r="BR8" s="131"/>
      <c r="BS8" s="134"/>
      <c r="BT8" s="119"/>
      <c r="BU8" s="123"/>
      <c r="BV8" s="124"/>
      <c r="BW8" s="125"/>
    </row>
    <row r="9" spans="1:78" s="64" customFormat="1" ht="11.25" customHeight="1" x14ac:dyDescent="0.2">
      <c r="A9" s="52"/>
      <c r="C9" s="135" t="s">
        <v>4</v>
      </c>
      <c r="D9" s="136"/>
      <c r="E9" s="65" t="s">
        <v>5</v>
      </c>
      <c r="F9" s="135" t="s">
        <v>4</v>
      </c>
      <c r="G9" s="136"/>
      <c r="H9" s="66" t="s">
        <v>5</v>
      </c>
      <c r="I9" s="135" t="s">
        <v>4</v>
      </c>
      <c r="J9" s="136"/>
      <c r="K9" s="67" t="s">
        <v>5</v>
      </c>
      <c r="L9" s="135" t="s">
        <v>4</v>
      </c>
      <c r="M9" s="136"/>
      <c r="N9" s="67" t="s">
        <v>5</v>
      </c>
      <c r="O9" s="135" t="s">
        <v>4</v>
      </c>
      <c r="P9" s="136"/>
      <c r="Q9" s="67" t="s">
        <v>5</v>
      </c>
      <c r="R9" s="137" t="s">
        <v>4</v>
      </c>
      <c r="S9" s="136"/>
      <c r="T9" s="65" t="s">
        <v>5</v>
      </c>
      <c r="U9" s="135" t="s">
        <v>4</v>
      </c>
      <c r="V9" s="136"/>
      <c r="W9" s="66" t="s">
        <v>5</v>
      </c>
      <c r="X9" s="135" t="s">
        <v>4</v>
      </c>
      <c r="Y9" s="136"/>
      <c r="Z9" s="67" t="s">
        <v>5</v>
      </c>
      <c r="AA9" s="135" t="s">
        <v>4</v>
      </c>
      <c r="AB9" s="136"/>
      <c r="AC9" s="67" t="s">
        <v>5</v>
      </c>
      <c r="AD9" s="135" t="s">
        <v>4</v>
      </c>
      <c r="AE9" s="136"/>
      <c r="AF9" s="67" t="s">
        <v>5</v>
      </c>
      <c r="AG9" s="137" t="s">
        <v>4</v>
      </c>
      <c r="AH9" s="136"/>
      <c r="AI9" s="65" t="s">
        <v>5</v>
      </c>
      <c r="AJ9" s="135" t="s">
        <v>4</v>
      </c>
      <c r="AK9" s="136"/>
      <c r="AL9" s="66" t="s">
        <v>5</v>
      </c>
      <c r="AM9" s="135" t="s">
        <v>4</v>
      </c>
      <c r="AN9" s="136"/>
      <c r="AO9" s="67" t="s">
        <v>5</v>
      </c>
      <c r="AP9" s="135" t="s">
        <v>4</v>
      </c>
      <c r="AQ9" s="136"/>
      <c r="AR9" s="67" t="s">
        <v>5</v>
      </c>
      <c r="AS9" s="135" t="s">
        <v>4</v>
      </c>
      <c r="AT9" s="136"/>
      <c r="AU9" s="67" t="s">
        <v>5</v>
      </c>
      <c r="AV9" s="137" t="s">
        <v>4</v>
      </c>
      <c r="AW9" s="136"/>
      <c r="AX9" s="65" t="s">
        <v>5</v>
      </c>
      <c r="AY9" s="135" t="s">
        <v>4</v>
      </c>
      <c r="AZ9" s="136"/>
      <c r="BA9" s="66" t="s">
        <v>5</v>
      </c>
      <c r="BB9" s="135" t="s">
        <v>4</v>
      </c>
      <c r="BC9" s="136"/>
      <c r="BD9" s="67" t="s">
        <v>5</v>
      </c>
      <c r="BE9" s="135" t="s">
        <v>4</v>
      </c>
      <c r="BF9" s="136"/>
      <c r="BG9" s="67" t="s">
        <v>5</v>
      </c>
      <c r="BH9" s="135" t="s">
        <v>4</v>
      </c>
      <c r="BI9" s="136"/>
      <c r="BJ9" s="67" t="s">
        <v>5</v>
      </c>
      <c r="BK9" s="137" t="s">
        <v>4</v>
      </c>
      <c r="BL9" s="136"/>
      <c r="BM9" s="65" t="s">
        <v>5</v>
      </c>
      <c r="BN9" s="135" t="s">
        <v>4</v>
      </c>
      <c r="BO9" s="136"/>
      <c r="BP9" s="66" t="s">
        <v>5</v>
      </c>
      <c r="BQ9" s="135" t="s">
        <v>4</v>
      </c>
      <c r="BR9" s="136"/>
      <c r="BS9" s="67" t="s">
        <v>5</v>
      </c>
      <c r="BT9" s="68" t="s">
        <v>4</v>
      </c>
      <c r="BU9" s="135" t="s">
        <v>4</v>
      </c>
      <c r="BV9" s="136"/>
      <c r="BW9" s="67" t="s">
        <v>5</v>
      </c>
    </row>
    <row r="10" spans="1:78" s="56" customFormat="1" ht="39" customHeight="1" x14ac:dyDescent="0.2">
      <c r="C10" s="57"/>
      <c r="D10" s="58" t="s">
        <v>72</v>
      </c>
      <c r="E10" s="59"/>
      <c r="F10" s="60"/>
      <c r="G10" s="58" t="s">
        <v>72</v>
      </c>
      <c r="H10" s="61"/>
      <c r="I10" s="60"/>
      <c r="J10" s="62" t="s">
        <v>72</v>
      </c>
      <c r="K10" s="59"/>
      <c r="L10" s="63"/>
      <c r="M10" s="62" t="s">
        <v>72</v>
      </c>
      <c r="N10" s="59"/>
      <c r="O10" s="60"/>
      <c r="P10" s="62" t="s">
        <v>72</v>
      </c>
      <c r="Q10" s="59"/>
      <c r="R10" s="57"/>
      <c r="S10" s="58" t="s">
        <v>72</v>
      </c>
      <c r="T10" s="59"/>
      <c r="U10" s="60"/>
      <c r="V10" s="58" t="s">
        <v>72</v>
      </c>
      <c r="W10" s="61"/>
      <c r="X10" s="60"/>
      <c r="Y10" s="62" t="s">
        <v>72</v>
      </c>
      <c r="Z10" s="59"/>
      <c r="AA10" s="63"/>
      <c r="AB10" s="62" t="s">
        <v>72</v>
      </c>
      <c r="AC10" s="59"/>
      <c r="AD10" s="60"/>
      <c r="AE10" s="62" t="s">
        <v>72</v>
      </c>
      <c r="AF10" s="59"/>
      <c r="AG10" s="57"/>
      <c r="AH10" s="58" t="s">
        <v>72</v>
      </c>
      <c r="AI10" s="59"/>
      <c r="AJ10" s="60"/>
      <c r="AK10" s="58" t="s">
        <v>72</v>
      </c>
      <c r="AL10" s="61"/>
      <c r="AM10" s="60"/>
      <c r="AN10" s="62" t="s">
        <v>72</v>
      </c>
      <c r="AO10" s="59"/>
      <c r="AP10" s="63"/>
      <c r="AQ10" s="62" t="s">
        <v>72</v>
      </c>
      <c r="AR10" s="59"/>
      <c r="AS10" s="60"/>
      <c r="AT10" s="62" t="s">
        <v>72</v>
      </c>
      <c r="AU10" s="59"/>
      <c r="AV10" s="57"/>
      <c r="AW10" s="58" t="s">
        <v>72</v>
      </c>
      <c r="AX10" s="59"/>
      <c r="AY10" s="60"/>
      <c r="AZ10" s="58" t="s">
        <v>72</v>
      </c>
      <c r="BA10" s="61"/>
      <c r="BB10" s="60"/>
      <c r="BC10" s="62" t="s">
        <v>72</v>
      </c>
      <c r="BD10" s="59"/>
      <c r="BE10" s="63"/>
      <c r="BF10" s="62" t="s">
        <v>72</v>
      </c>
      <c r="BG10" s="59"/>
      <c r="BH10" s="60"/>
      <c r="BI10" s="62" t="s">
        <v>72</v>
      </c>
      <c r="BJ10" s="59"/>
      <c r="BK10" s="57"/>
      <c r="BL10" s="58" t="s">
        <v>72</v>
      </c>
      <c r="BM10" s="59"/>
      <c r="BN10" s="60"/>
      <c r="BO10" s="58" t="s">
        <v>72</v>
      </c>
      <c r="BP10" s="61"/>
      <c r="BQ10" s="60"/>
      <c r="BR10" s="62" t="s">
        <v>72</v>
      </c>
      <c r="BS10" s="59"/>
      <c r="BT10" s="63"/>
      <c r="BU10" s="60"/>
      <c r="BV10" s="62" t="s">
        <v>72</v>
      </c>
      <c r="BW10" s="59"/>
    </row>
    <row r="11" spans="1:78" ht="11.25" customHeight="1" x14ac:dyDescent="0.2">
      <c r="A11" s="11"/>
      <c r="B11" s="12"/>
      <c r="C11" s="70"/>
      <c r="D11" s="70"/>
      <c r="E11" s="70"/>
      <c r="F11" s="70"/>
      <c r="G11" s="70"/>
      <c r="H11" s="70"/>
      <c r="I11" s="70"/>
      <c r="J11" s="70"/>
      <c r="K11" s="71"/>
      <c r="L11" s="70"/>
      <c r="M11" s="70"/>
      <c r="N11" s="71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  <c r="AA11" s="70"/>
      <c r="AB11" s="70"/>
      <c r="AC11" s="71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1"/>
      <c r="AP11" s="70"/>
      <c r="AQ11" s="70"/>
      <c r="AR11" s="71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1"/>
      <c r="BE11" s="70"/>
      <c r="BF11" s="70"/>
      <c r="BG11" s="71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1"/>
      <c r="BT11" s="70"/>
      <c r="BU11" s="13"/>
      <c r="BV11" s="13"/>
      <c r="BW11" s="13"/>
    </row>
    <row r="12" spans="1:78" ht="18.75" customHeight="1" x14ac:dyDescent="0.25">
      <c r="A12" s="11"/>
      <c r="B12" s="35" t="s">
        <v>133</v>
      </c>
      <c r="C12" s="72"/>
      <c r="D12" s="72"/>
      <c r="E12" s="72"/>
      <c r="F12" s="70"/>
      <c r="G12" s="70"/>
      <c r="H12" s="70"/>
      <c r="I12" s="70"/>
      <c r="J12" s="70"/>
      <c r="K12" s="71"/>
      <c r="L12" s="70"/>
      <c r="M12" s="70"/>
      <c r="N12" s="71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1"/>
      <c r="AA12" s="70"/>
      <c r="AB12" s="70"/>
      <c r="AC12" s="71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1"/>
      <c r="AP12" s="70"/>
      <c r="AQ12" s="70"/>
      <c r="AR12" s="71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1"/>
      <c r="BE12" s="70"/>
      <c r="BF12" s="70"/>
      <c r="BG12" s="71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1"/>
      <c r="BT12" s="15"/>
      <c r="BU12" s="16"/>
      <c r="BV12" s="13"/>
      <c r="BW12" s="13"/>
    </row>
    <row r="13" spans="1:78" s="56" customFormat="1" ht="11.25" customHeight="1" x14ac:dyDescent="0.2">
      <c r="A13" s="11"/>
      <c r="B13" s="35"/>
      <c r="C13" s="70"/>
      <c r="D13" s="70"/>
      <c r="E13" s="70"/>
      <c r="F13" s="70"/>
      <c r="G13" s="70"/>
      <c r="H13" s="70"/>
      <c r="I13" s="70"/>
      <c r="J13" s="70"/>
      <c r="K13" s="71"/>
      <c r="L13" s="70"/>
      <c r="M13" s="70"/>
      <c r="N13" s="71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1"/>
      <c r="AA13" s="70"/>
      <c r="AB13" s="70"/>
      <c r="AC13" s="71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1"/>
      <c r="AP13" s="70"/>
      <c r="AQ13" s="70"/>
      <c r="AR13" s="71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1"/>
      <c r="BE13" s="70"/>
      <c r="BF13" s="70"/>
      <c r="BG13" s="71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1"/>
      <c r="BT13" s="70"/>
      <c r="BU13" s="13"/>
      <c r="BV13" s="13"/>
      <c r="BW13" s="13"/>
    </row>
    <row r="14" spans="1:78" ht="13.5" thickBot="1" x14ac:dyDescent="0.25">
      <c r="A14" s="154"/>
      <c r="B14" s="155" t="s">
        <v>73</v>
      </c>
      <c r="C14" s="156"/>
      <c r="D14" s="157"/>
      <c r="E14" s="157"/>
      <c r="F14" s="157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6"/>
      <c r="S14" s="157"/>
      <c r="T14" s="157"/>
      <c r="U14" s="157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6"/>
      <c r="AH14" s="157"/>
      <c r="AI14" s="157"/>
      <c r="AJ14" s="157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6"/>
      <c r="AW14" s="157"/>
      <c r="AX14" s="157"/>
      <c r="AY14" s="157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6"/>
      <c r="BL14" s="157"/>
      <c r="BM14" s="157"/>
      <c r="BN14" s="157"/>
      <c r="BO14" s="158"/>
      <c r="BP14" s="161"/>
      <c r="BQ14" s="161"/>
      <c r="BR14" s="161"/>
      <c r="BS14" s="158"/>
      <c r="BT14" s="158"/>
      <c r="BU14" s="159"/>
      <c r="BV14" s="159"/>
      <c r="BW14" s="159"/>
    </row>
    <row r="15" spans="1:78" ht="15" x14ac:dyDescent="0.25">
      <c r="A15" s="140" t="s">
        <v>134</v>
      </c>
      <c r="B15" s="141" t="s">
        <v>74</v>
      </c>
      <c r="C15" s="20">
        <v>144483301.34</v>
      </c>
      <c r="D15" s="20">
        <v>13598.54</v>
      </c>
      <c r="E15" s="20"/>
      <c r="F15" s="20"/>
      <c r="G15" s="20"/>
      <c r="H15" s="20"/>
      <c r="I15" s="20"/>
      <c r="J15" s="20"/>
      <c r="K15" s="20"/>
      <c r="L15" s="20">
        <v>2605908.46</v>
      </c>
      <c r="M15" s="20"/>
      <c r="N15" s="20"/>
      <c r="O15" s="20">
        <v>3361728.05</v>
      </c>
      <c r="P15" s="20"/>
      <c r="Q15" s="20"/>
      <c r="R15" s="20">
        <v>634944.1</v>
      </c>
      <c r="S15" s="20"/>
      <c r="T15" s="20"/>
      <c r="U15" s="20">
        <v>4374777.08</v>
      </c>
      <c r="V15" s="20"/>
      <c r="W15" s="20"/>
      <c r="X15" s="20">
        <v>6774843.8000000007</v>
      </c>
      <c r="Y15" s="20"/>
      <c r="Z15" s="20"/>
      <c r="AA15" s="20">
        <v>80474902.359999999</v>
      </c>
      <c r="AB15" s="20"/>
      <c r="AC15" s="20"/>
      <c r="AD15" s="20">
        <v>3907064.31</v>
      </c>
      <c r="AE15" s="20"/>
      <c r="AF15" s="20"/>
      <c r="AG15" s="20">
        <v>9194411.1500000004</v>
      </c>
      <c r="AH15" s="20"/>
      <c r="AI15" s="20"/>
      <c r="AJ15" s="20">
        <v>2385880.34</v>
      </c>
      <c r="AK15" s="20"/>
      <c r="AL15" s="20"/>
      <c r="AM15" s="20"/>
      <c r="AN15" s="20"/>
      <c r="AO15" s="20"/>
      <c r="AP15" s="20">
        <v>2392765.0599999996</v>
      </c>
      <c r="AQ15" s="20"/>
      <c r="AR15" s="20"/>
      <c r="AS15" s="20">
        <v>21624279.800000004</v>
      </c>
      <c r="AT15" s="20"/>
      <c r="AU15" s="20"/>
      <c r="AV15" s="20">
        <v>13050540.030000005</v>
      </c>
      <c r="AW15" s="20"/>
      <c r="AX15" s="20"/>
      <c r="AY15" s="20">
        <v>1396613.6199999999</v>
      </c>
      <c r="AZ15" s="20"/>
      <c r="BA15" s="20"/>
      <c r="BB15" s="20">
        <v>68546.679999999993</v>
      </c>
      <c r="BC15" s="20"/>
      <c r="BD15" s="20"/>
      <c r="BE15" s="20">
        <v>2200777.31</v>
      </c>
      <c r="BF15" s="20"/>
      <c r="BG15" s="20"/>
      <c r="BH15" s="20">
        <v>0</v>
      </c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144"/>
      <c r="BU15" s="153">
        <f>+C15+F15+I15+L15+O15+R15+U15+X15+AA15+AD15+AG15+AJ15+AM15+AP15+AS15+AV15+AY15+BB15+BE15+BH15+BK15+BN15+BR16</f>
        <v>298931283.49000013</v>
      </c>
      <c r="BV15" s="153">
        <f>+D15+G15+J15+M15+P15+S15+V15+Y15+AB15+AE15+AH15+AK15+AN15+AQ15+AT15+AW15+AZ15+BC15+BF15+BI15+BL15+BO15+BS16</f>
        <v>13598.54</v>
      </c>
      <c r="BW15" s="153">
        <f>+E15+H15+K15+N15+Q15+T15+W15+Z15+AC15+AF15+AI15+AL15+AO15+AR15+AU15+AX15+BA15+BD15+BG15+BJ15+BM15+BQ16+BS15</f>
        <v>0</v>
      </c>
      <c r="BX15" s="88"/>
      <c r="BY15" s="88"/>
      <c r="BZ15" s="88"/>
    </row>
    <row r="16" spans="1:78" s="56" customFormat="1" ht="15" x14ac:dyDescent="0.25">
      <c r="A16" s="86" t="s">
        <v>135</v>
      </c>
      <c r="B16" s="14" t="s">
        <v>75</v>
      </c>
      <c r="C16" s="15">
        <v>29230577.759999998</v>
      </c>
      <c r="D16" s="15">
        <v>901.7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>
        <v>13959.42</v>
      </c>
      <c r="AB16" s="15"/>
      <c r="AC16" s="15"/>
      <c r="AD16" s="15">
        <v>4046745</v>
      </c>
      <c r="AE16" s="15"/>
      <c r="AF16" s="15"/>
      <c r="AG16" s="15">
        <v>1034.8599999999999</v>
      </c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>
        <v>1200000</v>
      </c>
      <c r="AT16" s="15"/>
      <c r="AU16" s="15"/>
      <c r="AV16" s="15">
        <v>215893.83000000002</v>
      </c>
      <c r="AW16" s="15"/>
      <c r="AX16" s="15"/>
      <c r="AY16" s="15"/>
      <c r="AZ16" s="15"/>
      <c r="BA16" s="15"/>
      <c r="BB16" s="15"/>
      <c r="BC16" s="15"/>
      <c r="BD16" s="15"/>
      <c r="BE16" s="15">
        <v>15401.65</v>
      </c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75"/>
      <c r="BU16" s="98">
        <f t="shared" ref="BU16:BV24" si="0">+C16+F16+I16+L16+O16+R16+U16+X16+AA16+AD16+AG16+AJ16+AM16+AP16+AS16+AV16+AY16+BB16+BE16+BH16+BK16+BN16+BR17</f>
        <v>34723612.519999996</v>
      </c>
      <c r="BV16" s="98">
        <f t="shared" si="0"/>
        <v>901.7</v>
      </c>
      <c r="BW16" s="98">
        <f t="shared" ref="BW16:BW24" si="1">+E16+H16+K16+N16+Q16+T16+W16+Z16+AC16+AF16+AI16+AL16+AO16+AR16+AU16+AX16+BA16+BD16+BG16+BJ16+BM16+BQ17+BS16</f>
        <v>0</v>
      </c>
      <c r="BX16" s="88"/>
      <c r="BY16" s="88"/>
      <c r="BZ16" s="88"/>
    </row>
    <row r="17" spans="1:78" ht="15" x14ac:dyDescent="0.25">
      <c r="A17" s="86" t="s">
        <v>136</v>
      </c>
      <c r="B17" s="14" t="s">
        <v>76</v>
      </c>
      <c r="C17" s="15">
        <v>126810427.87</v>
      </c>
      <c r="D17" s="15"/>
      <c r="E17" s="15"/>
      <c r="F17" s="15"/>
      <c r="G17" s="15"/>
      <c r="H17" s="15"/>
      <c r="I17" s="15"/>
      <c r="J17" s="15"/>
      <c r="K17" s="15"/>
      <c r="L17" s="15">
        <v>195000</v>
      </c>
      <c r="M17" s="15"/>
      <c r="N17" s="15"/>
      <c r="O17" s="15">
        <v>2213492.44</v>
      </c>
      <c r="P17" s="15"/>
      <c r="Q17" s="15"/>
      <c r="R17" s="15">
        <v>6000</v>
      </c>
      <c r="S17" s="15"/>
      <c r="T17" s="15"/>
      <c r="U17" s="15">
        <v>35740400</v>
      </c>
      <c r="V17" s="15"/>
      <c r="W17" s="15"/>
      <c r="X17" s="15">
        <v>1542585.6800000002</v>
      </c>
      <c r="Y17" s="15"/>
      <c r="Z17" s="15"/>
      <c r="AA17" s="15">
        <v>27234410.469999999</v>
      </c>
      <c r="AB17" s="15"/>
      <c r="AC17" s="15"/>
      <c r="AD17" s="15">
        <v>381193601.30999994</v>
      </c>
      <c r="AE17" s="15"/>
      <c r="AF17" s="15"/>
      <c r="AG17" s="15">
        <v>11290918.33</v>
      </c>
      <c r="AH17" s="15"/>
      <c r="AI17" s="15"/>
      <c r="AJ17" s="15">
        <v>647500</v>
      </c>
      <c r="AK17" s="15">
        <v>37280.06</v>
      </c>
      <c r="AL17" s="15"/>
      <c r="AM17" s="15">
        <v>100000</v>
      </c>
      <c r="AN17" s="15"/>
      <c r="AO17" s="15"/>
      <c r="AP17" s="15">
        <v>19210692.539999999</v>
      </c>
      <c r="AQ17" s="15"/>
      <c r="AR17" s="15"/>
      <c r="AS17" s="15">
        <v>3739000</v>
      </c>
      <c r="AT17" s="15"/>
      <c r="AU17" s="15"/>
      <c r="AV17" s="15">
        <v>2993794</v>
      </c>
      <c r="AW17" s="15"/>
      <c r="AX17" s="15"/>
      <c r="AY17" s="15">
        <v>672372.75</v>
      </c>
      <c r="AZ17" s="15"/>
      <c r="BA17" s="15"/>
      <c r="BB17" s="15"/>
      <c r="BC17" s="15"/>
      <c r="BD17" s="15"/>
      <c r="BE17" s="15">
        <v>2675967.0499999998</v>
      </c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75"/>
      <c r="BU17" s="98">
        <f t="shared" si="0"/>
        <v>616266162.43999994</v>
      </c>
      <c r="BV17" s="98">
        <f t="shared" si="0"/>
        <v>37280.06</v>
      </c>
      <c r="BW17" s="98">
        <f t="shared" si="1"/>
        <v>0</v>
      </c>
      <c r="BX17" s="88"/>
      <c r="BY17" s="88"/>
      <c r="BZ17" s="88"/>
    </row>
    <row r="18" spans="1:78" ht="15" x14ac:dyDescent="0.25">
      <c r="A18" s="86" t="s">
        <v>137</v>
      </c>
      <c r="B18" s="14" t="s">
        <v>23</v>
      </c>
      <c r="C18" s="15">
        <v>134646103.06</v>
      </c>
      <c r="D18" s="15"/>
      <c r="E18" s="15"/>
      <c r="F18" s="15">
        <v>400000</v>
      </c>
      <c r="G18" s="15"/>
      <c r="H18" s="15"/>
      <c r="I18" s="15">
        <v>5100000</v>
      </c>
      <c r="J18" s="15"/>
      <c r="K18" s="15"/>
      <c r="L18" s="15">
        <v>203010050.16</v>
      </c>
      <c r="M18" s="15"/>
      <c r="N18" s="15"/>
      <c r="O18" s="15">
        <v>86148337.370000005</v>
      </c>
      <c r="P18" s="15"/>
      <c r="Q18" s="15"/>
      <c r="R18" s="15">
        <v>26842500</v>
      </c>
      <c r="S18" s="15"/>
      <c r="T18" s="15"/>
      <c r="U18" s="15">
        <v>39085500</v>
      </c>
      <c r="V18" s="15"/>
      <c r="W18" s="15"/>
      <c r="X18" s="15">
        <v>45130000</v>
      </c>
      <c r="Y18" s="15"/>
      <c r="Z18" s="15"/>
      <c r="AA18" s="15">
        <v>435779562.82999998</v>
      </c>
      <c r="AB18" s="15"/>
      <c r="AC18" s="15"/>
      <c r="AD18" s="15">
        <v>80945623</v>
      </c>
      <c r="AE18" s="15"/>
      <c r="AF18" s="15"/>
      <c r="AG18" s="15">
        <v>7319000</v>
      </c>
      <c r="AH18" s="15"/>
      <c r="AI18" s="15"/>
      <c r="AJ18" s="15">
        <v>515883418.76999998</v>
      </c>
      <c r="AK18" s="15"/>
      <c r="AL18" s="15"/>
      <c r="AM18" s="15">
        <v>4044558296.8499999</v>
      </c>
      <c r="AN18" s="15"/>
      <c r="AO18" s="15"/>
      <c r="AP18" s="15">
        <v>217451400.54999998</v>
      </c>
      <c r="AQ18" s="15"/>
      <c r="AR18" s="15"/>
      <c r="AS18" s="15">
        <v>193922573.81999999</v>
      </c>
      <c r="AT18" s="15"/>
      <c r="AU18" s="15"/>
      <c r="AV18" s="15">
        <v>206751224.88</v>
      </c>
      <c r="AW18" s="15">
        <v>94735</v>
      </c>
      <c r="AX18" s="15"/>
      <c r="AY18" s="15"/>
      <c r="AZ18" s="15"/>
      <c r="BA18" s="15"/>
      <c r="BB18" s="15">
        <v>1055047787.77</v>
      </c>
      <c r="BC18" s="15"/>
      <c r="BD18" s="15"/>
      <c r="BE18" s="15">
        <v>2282014.0099999998</v>
      </c>
      <c r="BF18" s="15"/>
      <c r="BG18" s="15"/>
      <c r="BH18" s="15">
        <v>5000000</v>
      </c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98">
        <f t="shared" si="0"/>
        <v>7305303393.0699997</v>
      </c>
      <c r="BV18" s="98">
        <f t="shared" si="0"/>
        <v>94735</v>
      </c>
      <c r="BW18" s="98">
        <f t="shared" si="1"/>
        <v>0</v>
      </c>
      <c r="BX18" s="88"/>
      <c r="BY18" s="88"/>
      <c r="BZ18" s="88"/>
    </row>
    <row r="19" spans="1:78" ht="15" x14ac:dyDescent="0.25">
      <c r="A19" s="86" t="s">
        <v>138</v>
      </c>
      <c r="B19" s="14" t="s">
        <v>77</v>
      </c>
      <c r="C19" s="15">
        <v>50200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98">
        <f t="shared" si="0"/>
        <v>50200</v>
      </c>
      <c r="BV19" s="98">
        <f t="shared" si="0"/>
        <v>0</v>
      </c>
      <c r="BW19" s="98">
        <f t="shared" si="1"/>
        <v>0</v>
      </c>
      <c r="BX19" s="88"/>
      <c r="BY19" s="88"/>
      <c r="BZ19" s="88"/>
    </row>
    <row r="20" spans="1:78" ht="15" x14ac:dyDescent="0.25">
      <c r="A20" s="86" t="s">
        <v>139</v>
      </c>
      <c r="B20" s="14" t="s">
        <v>78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98">
        <f t="shared" si="0"/>
        <v>0</v>
      </c>
      <c r="BV20" s="98">
        <f t="shared" si="0"/>
        <v>0</v>
      </c>
      <c r="BW20" s="98">
        <f t="shared" si="1"/>
        <v>0</v>
      </c>
      <c r="BX20" s="88"/>
      <c r="BY20" s="88"/>
      <c r="BZ20" s="88"/>
    </row>
    <row r="21" spans="1:78" ht="15" x14ac:dyDescent="0.25">
      <c r="A21" s="86" t="s">
        <v>140</v>
      </c>
      <c r="B21" s="14" t="s">
        <v>79</v>
      </c>
      <c r="C21" s="15">
        <v>139000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>
        <v>1000</v>
      </c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>
        <v>58093780.450000003</v>
      </c>
      <c r="BM21" s="15"/>
      <c r="BN21" s="15"/>
      <c r="BO21" s="15"/>
      <c r="BP21" s="15"/>
      <c r="BQ21" s="15"/>
      <c r="BR21" s="15"/>
      <c r="BS21" s="15"/>
      <c r="BT21" s="15"/>
      <c r="BU21" s="98">
        <f t="shared" si="0"/>
        <v>140000</v>
      </c>
      <c r="BV21" s="98">
        <f t="shared" si="0"/>
        <v>58093780.450000003</v>
      </c>
      <c r="BW21" s="98">
        <f t="shared" si="1"/>
        <v>0</v>
      </c>
      <c r="BX21" s="88"/>
      <c r="BY21" s="88"/>
      <c r="BZ21" s="88"/>
    </row>
    <row r="22" spans="1:78" ht="15" x14ac:dyDescent="0.25">
      <c r="A22" s="86" t="s">
        <v>141</v>
      </c>
      <c r="B22" s="14" t="s">
        <v>80</v>
      </c>
      <c r="C22" s="15">
        <v>1000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98">
        <f t="shared" si="0"/>
        <v>1000</v>
      </c>
      <c r="BV22" s="98">
        <f t="shared" si="0"/>
        <v>0</v>
      </c>
      <c r="BW22" s="98">
        <f t="shared" si="1"/>
        <v>0</v>
      </c>
      <c r="BX22" s="88"/>
      <c r="BY22" s="88"/>
      <c r="BZ22" s="88"/>
    </row>
    <row r="23" spans="1:78" ht="15" x14ac:dyDescent="0.25">
      <c r="A23" s="86" t="s">
        <v>142</v>
      </c>
      <c r="B23" s="14" t="s">
        <v>81</v>
      </c>
      <c r="C23" s="15">
        <v>82981820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>
        <v>449349.4</v>
      </c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7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98">
        <f t="shared" si="0"/>
        <v>83431169.400000006</v>
      </c>
      <c r="BV23" s="98">
        <f t="shared" si="0"/>
        <v>0</v>
      </c>
      <c r="BW23" s="98">
        <f t="shared" si="1"/>
        <v>0</v>
      </c>
      <c r="BX23" s="88"/>
      <c r="BY23" s="88"/>
      <c r="BZ23" s="88"/>
    </row>
    <row r="24" spans="1:78" ht="15" x14ac:dyDescent="0.25">
      <c r="A24" s="86" t="s">
        <v>143</v>
      </c>
      <c r="B24" s="14" t="s">
        <v>82</v>
      </c>
      <c r="C24" s="15">
        <v>39093996.469999999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75">
        <v>8000</v>
      </c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75">
        <v>193310580.72999999</v>
      </c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98">
        <f t="shared" si="0"/>
        <v>232412577.19999999</v>
      </c>
      <c r="BV24" s="98">
        <f t="shared" si="0"/>
        <v>0</v>
      </c>
      <c r="BW24" s="98">
        <f t="shared" si="1"/>
        <v>0</v>
      </c>
      <c r="BX24" s="88"/>
      <c r="BY24" s="88"/>
      <c r="BZ24" s="88"/>
    </row>
    <row r="25" spans="1:78" s="105" customFormat="1" ht="15.75" thickBot="1" x14ac:dyDescent="0.3">
      <c r="A25" s="37">
        <v>100</v>
      </c>
      <c r="B25" s="17" t="s">
        <v>83</v>
      </c>
      <c r="C25" s="18">
        <f t="shared" ref="C25:BN25" si="2">SUM(C15:C24)</f>
        <v>557436426.5</v>
      </c>
      <c r="D25" s="18">
        <f t="shared" si="2"/>
        <v>14500.240000000002</v>
      </c>
      <c r="E25" s="18">
        <f t="shared" si="2"/>
        <v>0</v>
      </c>
      <c r="F25" s="18">
        <f t="shared" si="2"/>
        <v>400000</v>
      </c>
      <c r="G25" s="18">
        <f t="shared" si="2"/>
        <v>0</v>
      </c>
      <c r="H25" s="18">
        <f t="shared" si="2"/>
        <v>0</v>
      </c>
      <c r="I25" s="18">
        <f t="shared" si="2"/>
        <v>5100000</v>
      </c>
      <c r="J25" s="18">
        <f t="shared" si="2"/>
        <v>0</v>
      </c>
      <c r="K25" s="18">
        <f t="shared" si="2"/>
        <v>0</v>
      </c>
      <c r="L25" s="18">
        <f t="shared" si="2"/>
        <v>205810958.62</v>
      </c>
      <c r="M25" s="18">
        <f t="shared" si="2"/>
        <v>0</v>
      </c>
      <c r="N25" s="18">
        <f t="shared" si="2"/>
        <v>0</v>
      </c>
      <c r="O25" s="18">
        <f t="shared" si="2"/>
        <v>91723557.859999999</v>
      </c>
      <c r="P25" s="18">
        <f t="shared" si="2"/>
        <v>0</v>
      </c>
      <c r="Q25" s="18">
        <f t="shared" si="2"/>
        <v>0</v>
      </c>
      <c r="R25" s="18">
        <f t="shared" si="2"/>
        <v>27483444.100000001</v>
      </c>
      <c r="S25" s="18">
        <f t="shared" si="2"/>
        <v>0</v>
      </c>
      <c r="T25" s="18">
        <f t="shared" si="2"/>
        <v>0</v>
      </c>
      <c r="U25" s="18">
        <f t="shared" si="2"/>
        <v>79200677.079999998</v>
      </c>
      <c r="V25" s="18">
        <f t="shared" si="2"/>
        <v>0</v>
      </c>
      <c r="W25" s="18">
        <f t="shared" si="2"/>
        <v>0</v>
      </c>
      <c r="X25" s="18">
        <f t="shared" si="2"/>
        <v>53447429.480000004</v>
      </c>
      <c r="Y25" s="18">
        <f t="shared" si="2"/>
        <v>0</v>
      </c>
      <c r="Z25" s="18">
        <f t="shared" si="2"/>
        <v>0</v>
      </c>
      <c r="AA25" s="18">
        <f t="shared" si="2"/>
        <v>543960184.4799999</v>
      </c>
      <c r="AB25" s="18">
        <f t="shared" si="2"/>
        <v>0</v>
      </c>
      <c r="AC25" s="18">
        <f t="shared" si="2"/>
        <v>0</v>
      </c>
      <c r="AD25" s="18">
        <f t="shared" si="2"/>
        <v>470093033.61999995</v>
      </c>
      <c r="AE25" s="18">
        <f t="shared" si="2"/>
        <v>0</v>
      </c>
      <c r="AF25" s="18">
        <f t="shared" si="2"/>
        <v>0</v>
      </c>
      <c r="AG25" s="18">
        <f t="shared" si="2"/>
        <v>27806364.34</v>
      </c>
      <c r="AH25" s="18">
        <f t="shared" si="2"/>
        <v>0</v>
      </c>
      <c r="AI25" s="18">
        <f t="shared" si="2"/>
        <v>0</v>
      </c>
      <c r="AJ25" s="18">
        <f t="shared" si="2"/>
        <v>518916799.10999995</v>
      </c>
      <c r="AK25" s="18">
        <f t="shared" si="2"/>
        <v>37280.06</v>
      </c>
      <c r="AL25" s="18">
        <f t="shared" si="2"/>
        <v>0</v>
      </c>
      <c r="AM25" s="18">
        <f t="shared" si="2"/>
        <v>4044658296.8499999</v>
      </c>
      <c r="AN25" s="18">
        <f t="shared" si="2"/>
        <v>0</v>
      </c>
      <c r="AO25" s="18">
        <f t="shared" si="2"/>
        <v>0</v>
      </c>
      <c r="AP25" s="18">
        <f t="shared" si="2"/>
        <v>239054858.14999998</v>
      </c>
      <c r="AQ25" s="18">
        <f t="shared" si="2"/>
        <v>0</v>
      </c>
      <c r="AR25" s="18">
        <f t="shared" si="2"/>
        <v>0</v>
      </c>
      <c r="AS25" s="18">
        <f t="shared" si="2"/>
        <v>220485853.62</v>
      </c>
      <c r="AT25" s="18">
        <f t="shared" si="2"/>
        <v>0</v>
      </c>
      <c r="AU25" s="18">
        <f t="shared" si="2"/>
        <v>0</v>
      </c>
      <c r="AV25" s="18">
        <f t="shared" si="2"/>
        <v>223011452.74000001</v>
      </c>
      <c r="AW25" s="18">
        <f t="shared" si="2"/>
        <v>94735</v>
      </c>
      <c r="AX25" s="18">
        <f t="shared" si="2"/>
        <v>0</v>
      </c>
      <c r="AY25" s="18">
        <f t="shared" si="2"/>
        <v>2068986.3699999999</v>
      </c>
      <c r="AZ25" s="18">
        <f t="shared" si="2"/>
        <v>0</v>
      </c>
      <c r="BA25" s="18">
        <f t="shared" si="2"/>
        <v>0</v>
      </c>
      <c r="BB25" s="18">
        <f t="shared" si="2"/>
        <v>1055116334.4499999</v>
      </c>
      <c r="BC25" s="18">
        <f t="shared" si="2"/>
        <v>0</v>
      </c>
      <c r="BD25" s="18">
        <f t="shared" si="2"/>
        <v>0</v>
      </c>
      <c r="BE25" s="18">
        <f t="shared" si="2"/>
        <v>7174160.0199999996</v>
      </c>
      <c r="BF25" s="18">
        <f t="shared" si="2"/>
        <v>0</v>
      </c>
      <c r="BG25" s="18">
        <f t="shared" si="2"/>
        <v>0</v>
      </c>
      <c r="BH25" s="18">
        <f t="shared" si="2"/>
        <v>198310580.72999999</v>
      </c>
      <c r="BI25" s="18">
        <f t="shared" si="2"/>
        <v>0</v>
      </c>
      <c r="BJ25" s="18">
        <f t="shared" si="2"/>
        <v>0</v>
      </c>
      <c r="BK25" s="18">
        <f t="shared" si="2"/>
        <v>0</v>
      </c>
      <c r="BL25" s="18">
        <f t="shared" si="2"/>
        <v>58093780.450000003</v>
      </c>
      <c r="BM25" s="18">
        <f t="shared" si="2"/>
        <v>0</v>
      </c>
      <c r="BN25" s="18">
        <f t="shared" si="2"/>
        <v>0</v>
      </c>
      <c r="BO25" s="18">
        <f t="shared" ref="BO25:BW25" si="3">SUM(BO15:BO24)</f>
        <v>0</v>
      </c>
      <c r="BP25" s="18">
        <f t="shared" si="3"/>
        <v>0</v>
      </c>
      <c r="BQ25" s="18">
        <f t="shared" si="3"/>
        <v>0</v>
      </c>
      <c r="BR25" s="18">
        <f t="shared" si="3"/>
        <v>0</v>
      </c>
      <c r="BS25" s="18">
        <f t="shared" si="3"/>
        <v>0</v>
      </c>
      <c r="BT25" s="18"/>
      <c r="BU25" s="18">
        <f t="shared" si="3"/>
        <v>8571259398.1199989</v>
      </c>
      <c r="BV25" s="18">
        <f t="shared" si="3"/>
        <v>58240295.75</v>
      </c>
      <c r="BW25" s="18">
        <f t="shared" si="3"/>
        <v>0</v>
      </c>
      <c r="BX25" s="88"/>
      <c r="BY25" s="107"/>
    </row>
    <row r="26" spans="1:78" ht="13.5" thickTop="1" x14ac:dyDescent="0.2">
      <c r="A26" s="38"/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88"/>
    </row>
    <row r="27" spans="1:78" ht="13.5" thickBot="1" x14ac:dyDescent="0.25">
      <c r="A27" s="160"/>
      <c r="B27" s="155" t="s">
        <v>84</v>
      </c>
      <c r="C27" s="162"/>
      <c r="D27" s="163"/>
      <c r="E27" s="163"/>
      <c r="F27" s="163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2"/>
      <c r="S27" s="163"/>
      <c r="T27" s="163"/>
      <c r="U27" s="163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2"/>
      <c r="AH27" s="163"/>
      <c r="AI27" s="163"/>
      <c r="AJ27" s="163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2"/>
      <c r="AW27" s="163"/>
      <c r="AX27" s="163"/>
      <c r="AY27" s="163"/>
      <c r="AZ27" s="164"/>
      <c r="BA27" s="164"/>
      <c r="BB27" s="164"/>
      <c r="BC27" s="164"/>
      <c r="BD27" s="164"/>
      <c r="BE27" s="164"/>
      <c r="BF27" s="164"/>
      <c r="BG27" s="164"/>
      <c r="BH27" s="164"/>
      <c r="BI27" s="164"/>
      <c r="BJ27" s="164"/>
      <c r="BK27" s="162"/>
      <c r="BL27" s="163"/>
      <c r="BM27" s="163"/>
      <c r="BN27" s="163"/>
      <c r="BO27" s="164"/>
      <c r="BP27" s="164"/>
      <c r="BQ27" s="164"/>
      <c r="BR27" s="164"/>
      <c r="BS27" s="164"/>
      <c r="BT27" s="164"/>
      <c r="BU27" s="159"/>
      <c r="BV27" s="159"/>
      <c r="BW27" s="159"/>
      <c r="BX27" s="88"/>
    </row>
    <row r="28" spans="1:78" ht="15" x14ac:dyDescent="0.25">
      <c r="A28" s="140" t="s">
        <v>144</v>
      </c>
      <c r="B28" s="141" t="s">
        <v>85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>
        <v>0</v>
      </c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>
        <v>0</v>
      </c>
      <c r="BJ28" s="20">
        <v>0</v>
      </c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  <c r="BS28" s="20">
        <v>0</v>
      </c>
      <c r="BT28" s="20"/>
      <c r="BU28" s="153">
        <f>+C28+F28+I28+L28+O28+R28+U28+X28+AA28+AD28+AG28+AJ28+AM28+AP28+AS28+AV28+AY28+BB28+BE28+BH28+BK28+BN28+BQ28</f>
        <v>0</v>
      </c>
      <c r="BV28" s="153">
        <f t="shared" ref="BV28:BW32" si="4">+D28+G28+J28+M28+P28+S28+V28+Y28+AB28+AE28+AH28+AK28+AN28+AQ28+AT28+AW28+AZ28+BC28+BF28+BI28+BL28+BO28+BR28</f>
        <v>0</v>
      </c>
      <c r="BW28" s="153">
        <f t="shared" si="4"/>
        <v>0</v>
      </c>
      <c r="BX28" s="88"/>
    </row>
    <row r="29" spans="1:78" ht="15" x14ac:dyDescent="0.25">
      <c r="A29" s="86" t="s">
        <v>145</v>
      </c>
      <c r="B29" s="14" t="s">
        <v>86</v>
      </c>
      <c r="C29" s="99">
        <v>55531838.049999997</v>
      </c>
      <c r="D29" s="15"/>
      <c r="E29" s="15"/>
      <c r="F29" s="15"/>
      <c r="G29" s="15"/>
      <c r="H29" s="15"/>
      <c r="I29" s="15"/>
      <c r="J29" s="15"/>
      <c r="K29" s="15"/>
      <c r="L29" s="99">
        <v>55000</v>
      </c>
      <c r="M29" s="15"/>
      <c r="N29" s="15"/>
      <c r="O29" s="99">
        <v>156750</v>
      </c>
      <c r="P29" s="15"/>
      <c r="Q29" s="15"/>
      <c r="R29" s="15"/>
      <c r="S29" s="15"/>
      <c r="T29" s="15"/>
      <c r="U29" s="99">
        <v>626421.55000000005</v>
      </c>
      <c r="V29" s="15"/>
      <c r="W29" s="15"/>
      <c r="X29" s="99">
        <v>750000</v>
      </c>
      <c r="Y29" s="15"/>
      <c r="Z29" s="15"/>
      <c r="AA29" s="99">
        <v>83069500</v>
      </c>
      <c r="AB29" s="15">
        <v>6410837.9399999995</v>
      </c>
      <c r="AC29" s="15"/>
      <c r="AD29" s="99">
        <v>22299004.940000001</v>
      </c>
      <c r="AE29" s="15">
        <v>50000</v>
      </c>
      <c r="AF29" s="15"/>
      <c r="AG29" s="99">
        <v>2416980</v>
      </c>
      <c r="AH29" s="15"/>
      <c r="AI29" s="15"/>
      <c r="AJ29" s="99"/>
      <c r="AK29" s="15"/>
      <c r="AL29" s="15"/>
      <c r="AM29" s="15"/>
      <c r="AN29" s="15"/>
      <c r="AO29" s="15"/>
      <c r="AP29" s="99">
        <v>8360000</v>
      </c>
      <c r="AQ29" s="15"/>
      <c r="AR29" s="15"/>
      <c r="AS29" s="99">
        <v>10000</v>
      </c>
      <c r="AT29" s="15"/>
      <c r="AU29" s="15"/>
      <c r="AV29" s="15">
        <v>1002800</v>
      </c>
      <c r="AW29" s="15"/>
      <c r="AX29" s="15"/>
      <c r="AY29" s="15"/>
      <c r="AZ29" s="15"/>
      <c r="BA29" s="15"/>
      <c r="BB29" s="15">
        <v>442680.54</v>
      </c>
      <c r="BC29" s="15"/>
      <c r="BD29" s="15"/>
      <c r="BE29" s="15">
        <v>303159.84000000003</v>
      </c>
      <c r="BF29" s="15"/>
      <c r="BG29" s="15"/>
      <c r="BH29" s="15"/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v>0</v>
      </c>
      <c r="BT29" s="15"/>
      <c r="BU29" s="98">
        <f>+C29+F29+I29+L29+O29+R29+U29+X29+AA29+AD29+AG29+AJ29+AM29+AP29+AS29+AV29+AY29+BB29+BE29+BH29+BK29+BN29+BQ29</f>
        <v>175024134.91999999</v>
      </c>
      <c r="BV29" s="98">
        <f t="shared" si="4"/>
        <v>6460837.9399999995</v>
      </c>
      <c r="BW29" s="98">
        <f t="shared" si="4"/>
        <v>0</v>
      </c>
      <c r="BX29" s="88"/>
      <c r="BY29" s="88"/>
      <c r="BZ29" s="88"/>
    </row>
    <row r="30" spans="1:78" ht="15" x14ac:dyDescent="0.25">
      <c r="A30" s="86" t="s">
        <v>146</v>
      </c>
      <c r="B30" s="14" t="s">
        <v>87</v>
      </c>
      <c r="C30" s="99">
        <v>1900000</v>
      </c>
      <c r="D30" s="15"/>
      <c r="E30" s="15"/>
      <c r="F30" s="15"/>
      <c r="G30" s="15"/>
      <c r="H30" s="15"/>
      <c r="I30" s="15"/>
      <c r="J30" s="15"/>
      <c r="K30" s="15"/>
      <c r="L30" s="99">
        <v>19794125.300000001</v>
      </c>
      <c r="M30" s="15">
        <v>6678132.3700000001</v>
      </c>
      <c r="N30" s="15"/>
      <c r="O30" s="99">
        <v>45884334.75</v>
      </c>
      <c r="P30" s="15">
        <v>3926936.51</v>
      </c>
      <c r="Q30" s="15"/>
      <c r="R30" s="99">
        <v>27980083.66</v>
      </c>
      <c r="S30" s="15"/>
      <c r="T30" s="15"/>
      <c r="U30" s="99">
        <v>750000</v>
      </c>
      <c r="V30" s="15"/>
      <c r="W30" s="15"/>
      <c r="X30" s="99">
        <v>123483626.73</v>
      </c>
      <c r="Y30" s="15">
        <v>14566756.74</v>
      </c>
      <c r="Z30" s="15"/>
      <c r="AA30" s="99">
        <v>183008055.71000001</v>
      </c>
      <c r="AB30" s="15">
        <v>9423335.3499999996</v>
      </c>
      <c r="AC30" s="15"/>
      <c r="AD30" s="99">
        <v>326244205.63</v>
      </c>
      <c r="AE30" s="15">
        <v>31348202.039999999</v>
      </c>
      <c r="AF30" s="15"/>
      <c r="AG30" s="99">
        <v>4131000</v>
      </c>
      <c r="AH30" s="15"/>
      <c r="AI30" s="15"/>
      <c r="AJ30" s="99">
        <v>4475200</v>
      </c>
      <c r="AK30" s="15"/>
      <c r="AL30" s="15"/>
      <c r="AM30" s="99">
        <v>101002865.25999999</v>
      </c>
      <c r="AN30" s="15">
        <v>13913862.960000001</v>
      </c>
      <c r="AO30" s="15"/>
      <c r="AP30" s="99">
        <v>197291790.11999997</v>
      </c>
      <c r="AQ30" s="15"/>
      <c r="AR30" s="15"/>
      <c r="AS30" s="99">
        <v>1350000</v>
      </c>
      <c r="AT30" s="15"/>
      <c r="AU30" s="15"/>
      <c r="AV30" s="99">
        <v>73595769.780000001</v>
      </c>
      <c r="AW30" s="15">
        <v>5579460</v>
      </c>
      <c r="AX30" s="15"/>
      <c r="AY30" s="99">
        <v>118505000</v>
      </c>
      <c r="AZ30" s="15">
        <v>114200</v>
      </c>
      <c r="BA30" s="15"/>
      <c r="BB30" s="99">
        <v>5025000</v>
      </c>
      <c r="BC30" s="15">
        <v>250000</v>
      </c>
      <c r="BD30" s="15"/>
      <c r="BE30" s="15"/>
      <c r="BF30" s="15"/>
      <c r="BG30" s="15"/>
      <c r="BH30" s="15"/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/>
      <c r="BU30" s="98">
        <f>+C30+F30+I30+L30+O30+R30+U30+X30+AA30+AD30+AG30+AJ30+AM30+AP30+AS30+AV30+AY30+BB30+BE30+BH30+BK30+BN30+BQ30</f>
        <v>1234421056.9400001</v>
      </c>
      <c r="BV30" s="98">
        <f t="shared" si="4"/>
        <v>85800885.969999999</v>
      </c>
      <c r="BW30" s="98">
        <f t="shared" si="4"/>
        <v>0</v>
      </c>
      <c r="BX30" s="88"/>
      <c r="BY30" s="88"/>
      <c r="BZ30" s="88"/>
    </row>
    <row r="31" spans="1:78" ht="15" x14ac:dyDescent="0.25">
      <c r="A31" s="86" t="s">
        <v>147</v>
      </c>
      <c r="B31" s="14" t="s">
        <v>88</v>
      </c>
      <c r="C31" s="99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>
        <v>2000000</v>
      </c>
      <c r="AH31" s="15"/>
      <c r="AI31" s="15"/>
      <c r="AJ31" s="15"/>
      <c r="AK31" s="15"/>
      <c r="AL31" s="15"/>
      <c r="AM31" s="15"/>
      <c r="AN31" s="15"/>
      <c r="AO31" s="15"/>
      <c r="AP31" s="99"/>
      <c r="AQ31" s="15"/>
      <c r="AR31" s="15"/>
      <c r="AS31" s="15"/>
      <c r="AT31" s="15"/>
      <c r="AU31" s="15"/>
      <c r="AV31" s="15">
        <v>4000000</v>
      </c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0</v>
      </c>
      <c r="BS31" s="15">
        <v>0</v>
      </c>
      <c r="BT31" s="15"/>
      <c r="BU31" s="98">
        <f>+C31+F31+I31+L31+O31+R31+U31+X31+AA31+AD31+AG31+AJ31+AM31+AP31+AS31+AV31+AY31+BB31+BE31+BH31+BK31+BN31+BQ31</f>
        <v>6000000</v>
      </c>
      <c r="BV31" s="98">
        <f t="shared" si="4"/>
        <v>0</v>
      </c>
      <c r="BW31" s="98">
        <f t="shared" si="4"/>
        <v>0</v>
      </c>
      <c r="BX31" s="88"/>
      <c r="BY31" s="88"/>
      <c r="BZ31" s="88"/>
    </row>
    <row r="32" spans="1:78" ht="15" x14ac:dyDescent="0.25">
      <c r="A32" s="86" t="s">
        <v>148</v>
      </c>
      <c r="B32" s="14" t="s">
        <v>89</v>
      </c>
      <c r="C32" s="99">
        <v>27638626.23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99">
        <v>107000</v>
      </c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99">
        <v>2372106.7400000002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v>0</v>
      </c>
      <c r="BT32" s="15"/>
      <c r="BU32" s="98">
        <f>+C32+F32+I32+L32+O32+R32+U32+X32+AA32+AD32+AG32+AJ32+AM32+AP32+AS32+AV32+AY32+BB32+BE32+BH32+BK32+BN32+BQ32</f>
        <v>30117732.969999999</v>
      </c>
      <c r="BV32" s="98">
        <f t="shared" si="4"/>
        <v>0</v>
      </c>
      <c r="BW32" s="98">
        <f t="shared" si="4"/>
        <v>0</v>
      </c>
      <c r="BX32" s="88"/>
      <c r="BY32" s="88"/>
      <c r="BZ32" s="88"/>
    </row>
    <row r="33" spans="1:77" s="105" customFormat="1" ht="15.75" thickBot="1" x14ac:dyDescent="0.3">
      <c r="A33" s="37">
        <v>200</v>
      </c>
      <c r="B33" s="17" t="s">
        <v>90</v>
      </c>
      <c r="C33" s="18">
        <f t="shared" ref="C33:BN33" si="5">SUM(C28:C32)</f>
        <v>85070464.280000001</v>
      </c>
      <c r="D33" s="18">
        <f t="shared" si="5"/>
        <v>0</v>
      </c>
      <c r="E33" s="18">
        <f t="shared" si="5"/>
        <v>0</v>
      </c>
      <c r="F33" s="18">
        <f t="shared" si="5"/>
        <v>0</v>
      </c>
      <c r="G33" s="18">
        <f t="shared" si="5"/>
        <v>0</v>
      </c>
      <c r="H33" s="18">
        <f t="shared" si="5"/>
        <v>0</v>
      </c>
      <c r="I33" s="18">
        <f t="shared" si="5"/>
        <v>0</v>
      </c>
      <c r="J33" s="18">
        <f t="shared" si="5"/>
        <v>0</v>
      </c>
      <c r="K33" s="18">
        <f t="shared" si="5"/>
        <v>0</v>
      </c>
      <c r="L33" s="18">
        <f t="shared" si="5"/>
        <v>19849125.300000001</v>
      </c>
      <c r="M33" s="18">
        <f t="shared" si="5"/>
        <v>6678132.3700000001</v>
      </c>
      <c r="N33" s="18">
        <f t="shared" si="5"/>
        <v>0</v>
      </c>
      <c r="O33" s="18">
        <f t="shared" si="5"/>
        <v>46041084.75</v>
      </c>
      <c r="P33" s="18">
        <f t="shared" si="5"/>
        <v>3926936.51</v>
      </c>
      <c r="Q33" s="18">
        <f t="shared" si="5"/>
        <v>0</v>
      </c>
      <c r="R33" s="18">
        <f t="shared" si="5"/>
        <v>27980083.66</v>
      </c>
      <c r="S33" s="18">
        <f t="shared" si="5"/>
        <v>0</v>
      </c>
      <c r="T33" s="18">
        <f t="shared" si="5"/>
        <v>0</v>
      </c>
      <c r="U33" s="18">
        <f t="shared" si="5"/>
        <v>1376421.55</v>
      </c>
      <c r="V33" s="18">
        <f t="shared" si="5"/>
        <v>0</v>
      </c>
      <c r="W33" s="18">
        <f t="shared" si="5"/>
        <v>0</v>
      </c>
      <c r="X33" s="18">
        <f t="shared" si="5"/>
        <v>124233626.73</v>
      </c>
      <c r="Y33" s="18">
        <f t="shared" si="5"/>
        <v>14566756.74</v>
      </c>
      <c r="Z33" s="18">
        <f t="shared" si="5"/>
        <v>0</v>
      </c>
      <c r="AA33" s="18">
        <f t="shared" si="5"/>
        <v>266077555.71000001</v>
      </c>
      <c r="AB33" s="18">
        <f t="shared" si="5"/>
        <v>15834173.289999999</v>
      </c>
      <c r="AC33" s="18">
        <f t="shared" si="5"/>
        <v>0</v>
      </c>
      <c r="AD33" s="18">
        <f t="shared" si="5"/>
        <v>348543210.56999999</v>
      </c>
      <c r="AE33" s="18">
        <f t="shared" si="5"/>
        <v>31398202.039999999</v>
      </c>
      <c r="AF33" s="18">
        <f t="shared" si="5"/>
        <v>0</v>
      </c>
      <c r="AG33" s="18">
        <f t="shared" si="5"/>
        <v>8547980</v>
      </c>
      <c r="AH33" s="18">
        <f t="shared" si="5"/>
        <v>0</v>
      </c>
      <c r="AI33" s="18">
        <f t="shared" si="5"/>
        <v>0</v>
      </c>
      <c r="AJ33" s="18">
        <f t="shared" si="5"/>
        <v>4475200</v>
      </c>
      <c r="AK33" s="18">
        <f t="shared" si="5"/>
        <v>0</v>
      </c>
      <c r="AL33" s="18">
        <f t="shared" si="5"/>
        <v>0</v>
      </c>
      <c r="AM33" s="18">
        <f t="shared" si="5"/>
        <v>101002865.25999999</v>
      </c>
      <c r="AN33" s="18">
        <f t="shared" si="5"/>
        <v>13913862.960000001</v>
      </c>
      <c r="AO33" s="18">
        <f t="shared" si="5"/>
        <v>0</v>
      </c>
      <c r="AP33" s="18">
        <f t="shared" si="5"/>
        <v>205758790.11999997</v>
      </c>
      <c r="AQ33" s="18">
        <f t="shared" si="5"/>
        <v>0</v>
      </c>
      <c r="AR33" s="18">
        <f t="shared" si="5"/>
        <v>0</v>
      </c>
      <c r="AS33" s="18">
        <f t="shared" si="5"/>
        <v>1360000</v>
      </c>
      <c r="AT33" s="18">
        <f t="shared" si="5"/>
        <v>0</v>
      </c>
      <c r="AU33" s="18">
        <f t="shared" si="5"/>
        <v>0</v>
      </c>
      <c r="AV33" s="18">
        <f t="shared" si="5"/>
        <v>78598569.780000001</v>
      </c>
      <c r="AW33" s="18">
        <f t="shared" si="5"/>
        <v>5579460</v>
      </c>
      <c r="AX33" s="18">
        <f t="shared" si="5"/>
        <v>0</v>
      </c>
      <c r="AY33" s="18">
        <f t="shared" si="5"/>
        <v>118505000</v>
      </c>
      <c r="AZ33" s="18">
        <f t="shared" si="5"/>
        <v>114200</v>
      </c>
      <c r="BA33" s="18">
        <f t="shared" si="5"/>
        <v>0</v>
      </c>
      <c r="BB33" s="18">
        <f t="shared" si="5"/>
        <v>5467680.54</v>
      </c>
      <c r="BC33" s="18">
        <f t="shared" si="5"/>
        <v>250000</v>
      </c>
      <c r="BD33" s="18">
        <f t="shared" si="5"/>
        <v>0</v>
      </c>
      <c r="BE33" s="18">
        <f t="shared" si="5"/>
        <v>303159.84000000003</v>
      </c>
      <c r="BF33" s="18">
        <f t="shared" si="5"/>
        <v>0</v>
      </c>
      <c r="BG33" s="18">
        <f t="shared" si="5"/>
        <v>0</v>
      </c>
      <c r="BH33" s="18">
        <f t="shared" si="5"/>
        <v>2372106.7400000002</v>
      </c>
      <c r="BI33" s="18">
        <f t="shared" si="5"/>
        <v>0</v>
      </c>
      <c r="BJ33" s="18">
        <f t="shared" si="5"/>
        <v>0</v>
      </c>
      <c r="BK33" s="18">
        <f t="shared" si="5"/>
        <v>0</v>
      </c>
      <c r="BL33" s="18">
        <f t="shared" si="5"/>
        <v>0</v>
      </c>
      <c r="BM33" s="18">
        <f t="shared" si="5"/>
        <v>0</v>
      </c>
      <c r="BN33" s="18">
        <f t="shared" si="5"/>
        <v>0</v>
      </c>
      <c r="BO33" s="18">
        <f t="shared" ref="BO33:BW33" si="6">SUM(BO28:BO32)</f>
        <v>0</v>
      </c>
      <c r="BP33" s="18">
        <f t="shared" si="6"/>
        <v>0</v>
      </c>
      <c r="BQ33" s="18">
        <f t="shared" si="6"/>
        <v>0</v>
      </c>
      <c r="BR33" s="18">
        <f t="shared" si="6"/>
        <v>0</v>
      </c>
      <c r="BS33" s="18">
        <f t="shared" si="6"/>
        <v>0</v>
      </c>
      <c r="BT33" s="18"/>
      <c r="BU33" s="18">
        <f t="shared" si="6"/>
        <v>1445562924.8300002</v>
      </c>
      <c r="BV33" s="18">
        <f t="shared" si="6"/>
        <v>92261723.909999996</v>
      </c>
      <c r="BW33" s="18">
        <f t="shared" si="6"/>
        <v>0</v>
      </c>
      <c r="BX33" s="88"/>
      <c r="BY33" s="107"/>
    </row>
    <row r="34" spans="1:77" ht="13.5" thickTop="1" x14ac:dyDescent="0.2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88"/>
    </row>
    <row r="35" spans="1:77" x14ac:dyDescent="0.2">
      <c r="A35" s="91"/>
      <c r="B35" s="29" t="s">
        <v>91</v>
      </c>
      <c r="C35" s="100"/>
      <c r="D35" s="101"/>
      <c r="E35" s="101"/>
      <c r="F35" s="101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100"/>
      <c r="S35" s="101"/>
      <c r="T35" s="101"/>
      <c r="U35" s="101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100"/>
      <c r="AH35" s="101"/>
      <c r="AI35" s="101"/>
      <c r="AJ35" s="101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100"/>
      <c r="AW35" s="101"/>
      <c r="AX35" s="101"/>
      <c r="AY35" s="101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100"/>
      <c r="BL35" s="101"/>
      <c r="BM35" s="101"/>
      <c r="BN35" s="101"/>
      <c r="BO35" s="99"/>
      <c r="BP35" s="99"/>
      <c r="BQ35" s="99"/>
      <c r="BR35" s="99"/>
      <c r="BS35" s="99"/>
      <c r="BT35" s="99"/>
      <c r="BU35" s="11"/>
      <c r="BV35" s="11"/>
      <c r="BW35" s="11"/>
      <c r="BX35" s="88"/>
    </row>
    <row r="36" spans="1:77" ht="15" x14ac:dyDescent="0.25">
      <c r="A36" s="86" t="s">
        <v>149</v>
      </c>
      <c r="B36" s="14" t="s">
        <v>92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0</v>
      </c>
      <c r="BE36" s="15">
        <v>0</v>
      </c>
      <c r="BF36" s="15">
        <v>0</v>
      </c>
      <c r="BG36" s="15">
        <v>0</v>
      </c>
      <c r="BH36" s="15">
        <v>0</v>
      </c>
      <c r="BI36" s="15">
        <v>0</v>
      </c>
      <c r="BJ36" s="15">
        <v>0</v>
      </c>
      <c r="BK36" s="15">
        <v>0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0</v>
      </c>
      <c r="BR36" s="15">
        <v>0</v>
      </c>
      <c r="BS36" s="15">
        <v>0</v>
      </c>
      <c r="BT36" s="15"/>
      <c r="BU36" s="98">
        <f>+C36+F36+I36+L36+O36+R36+U36+X36+AA36+AD36+AG36+AJ36+AM36+AP36+AS36+AV36+AY36+BB36+BE36+BH36+BK36+BN36+BQ36</f>
        <v>0</v>
      </c>
      <c r="BV36" s="98">
        <f t="shared" ref="BV36:BW39" si="7">+D36+G36+J36+M36+P36+S36+V36+Y36+AB36+AE36+AH36+AK36+AN36+AQ36+AT36+AW36+AZ36+BC36+BF36+BI36+BL36+BO36+BR36</f>
        <v>0</v>
      </c>
      <c r="BW36" s="98">
        <f t="shared" si="7"/>
        <v>0</v>
      </c>
      <c r="BX36" s="88"/>
    </row>
    <row r="37" spans="1:77" ht="15" x14ac:dyDescent="0.25">
      <c r="A37" s="86" t="s">
        <v>150</v>
      </c>
      <c r="B37" s="14" t="s">
        <v>93</v>
      </c>
      <c r="C37" s="15"/>
      <c r="D37" s="15"/>
      <c r="E37" s="15"/>
      <c r="F37" s="15"/>
      <c r="G37" s="15"/>
      <c r="H37" s="15"/>
      <c r="I37" s="15"/>
      <c r="J37" s="15"/>
      <c r="K37" s="15"/>
      <c r="L37" s="99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0</v>
      </c>
      <c r="BF37" s="15">
        <v>0</v>
      </c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>
        <v>0</v>
      </c>
      <c r="BT37" s="15"/>
      <c r="BU37" s="98">
        <f>+C37+F37+I37+L37+O37+R37+U37+X37+AA37+AD37+AG37+AJ37+AM37+AP37+AS37+AV37+AY37+BB37+BE37+BH37+BK37+BN37+BQ37</f>
        <v>0</v>
      </c>
      <c r="BV37" s="98">
        <f t="shared" si="7"/>
        <v>0</v>
      </c>
      <c r="BW37" s="98">
        <f t="shared" si="7"/>
        <v>0</v>
      </c>
      <c r="BX37" s="88"/>
    </row>
    <row r="38" spans="1:77" ht="15" x14ac:dyDescent="0.25">
      <c r="A38" s="86" t="s">
        <v>151</v>
      </c>
      <c r="B38" s="14" t="s">
        <v>94</v>
      </c>
      <c r="C38" s="15"/>
      <c r="D38" s="15"/>
      <c r="E38" s="15"/>
      <c r="F38" s="15"/>
      <c r="G38" s="15"/>
      <c r="H38" s="15"/>
      <c r="I38" s="15"/>
      <c r="J38" s="15"/>
      <c r="K38" s="15"/>
      <c r="L38" s="99">
        <v>3000000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>
        <v>710000</v>
      </c>
      <c r="AB38" s="15"/>
      <c r="AC38" s="15"/>
      <c r="AD38" s="15"/>
      <c r="AE38" s="15"/>
      <c r="AF38" s="15"/>
      <c r="AG38" s="15"/>
      <c r="AH38" s="15"/>
      <c r="AI38" s="15"/>
      <c r="AJ38" s="99">
        <v>100000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v>0</v>
      </c>
      <c r="BT38" s="15"/>
      <c r="BU38" s="98">
        <f>+C38+F38+I38+L38+O38+R38+U38+X38+AA38+AD38+AG38+AJ38+AM38+AP38+AS38+AV38+AY38+BB38+BE38+BH38+BK38+BN38+BQ38</f>
        <v>3810000</v>
      </c>
      <c r="BV38" s="98">
        <f t="shared" si="7"/>
        <v>0</v>
      </c>
      <c r="BW38" s="98">
        <f t="shared" si="7"/>
        <v>0</v>
      </c>
      <c r="BX38" s="88"/>
    </row>
    <row r="39" spans="1:77" ht="15" x14ac:dyDescent="0.25">
      <c r="A39" s="86" t="s">
        <v>152</v>
      </c>
      <c r="B39" s="14" t="s">
        <v>95</v>
      </c>
      <c r="C39" s="99">
        <v>400000000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v>0</v>
      </c>
      <c r="BF39" s="15">
        <v>0</v>
      </c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v>0</v>
      </c>
      <c r="BT39" s="15"/>
      <c r="BU39" s="98">
        <f>+C39+F39+I39+L39+O39+R39+U39+X39+AA39+AD39+AG39+AJ39+AM39+AP39+AS39+AV39+AY39+BB39+BE39+BH39+BK39+BN39+BQ39</f>
        <v>400000000</v>
      </c>
      <c r="BV39" s="98">
        <f t="shared" si="7"/>
        <v>0</v>
      </c>
      <c r="BW39" s="98">
        <f t="shared" si="7"/>
        <v>0</v>
      </c>
      <c r="BX39" s="88"/>
    </row>
    <row r="40" spans="1:77" s="105" customFormat="1" ht="15.75" thickBot="1" x14ac:dyDescent="0.3">
      <c r="A40" s="37">
        <v>300</v>
      </c>
      <c r="B40" s="17" t="s">
        <v>96</v>
      </c>
      <c r="C40" s="18">
        <f t="shared" ref="C40:BN40" si="8">SUM(C36:C39)</f>
        <v>400000000</v>
      </c>
      <c r="D40" s="18">
        <f t="shared" si="8"/>
        <v>0</v>
      </c>
      <c r="E40" s="18">
        <f t="shared" si="8"/>
        <v>0</v>
      </c>
      <c r="F40" s="18">
        <f t="shared" si="8"/>
        <v>0</v>
      </c>
      <c r="G40" s="18">
        <f t="shared" si="8"/>
        <v>0</v>
      </c>
      <c r="H40" s="18">
        <f t="shared" si="8"/>
        <v>0</v>
      </c>
      <c r="I40" s="18">
        <f t="shared" si="8"/>
        <v>0</v>
      </c>
      <c r="J40" s="18">
        <f t="shared" si="8"/>
        <v>0</v>
      </c>
      <c r="K40" s="18">
        <f t="shared" si="8"/>
        <v>0</v>
      </c>
      <c r="L40" s="18">
        <f t="shared" si="8"/>
        <v>3000000</v>
      </c>
      <c r="M40" s="18">
        <f t="shared" si="8"/>
        <v>0</v>
      </c>
      <c r="N40" s="18">
        <f t="shared" si="8"/>
        <v>0</v>
      </c>
      <c r="O40" s="18">
        <f t="shared" si="8"/>
        <v>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>
        <f t="shared" si="8"/>
        <v>0</v>
      </c>
      <c r="U40" s="18">
        <f t="shared" si="8"/>
        <v>0</v>
      </c>
      <c r="V40" s="18">
        <f t="shared" si="8"/>
        <v>0</v>
      </c>
      <c r="W40" s="18">
        <f t="shared" si="8"/>
        <v>0</v>
      </c>
      <c r="X40" s="18">
        <f t="shared" si="8"/>
        <v>0</v>
      </c>
      <c r="Y40" s="18">
        <f t="shared" si="8"/>
        <v>0</v>
      </c>
      <c r="Z40" s="18">
        <f t="shared" si="8"/>
        <v>0</v>
      </c>
      <c r="AA40" s="18">
        <f t="shared" si="8"/>
        <v>710000</v>
      </c>
      <c r="AB40" s="18">
        <f t="shared" si="8"/>
        <v>0</v>
      </c>
      <c r="AC40" s="18">
        <f t="shared" si="8"/>
        <v>0</v>
      </c>
      <c r="AD40" s="18">
        <f t="shared" si="8"/>
        <v>0</v>
      </c>
      <c r="AE40" s="18">
        <f t="shared" si="8"/>
        <v>0</v>
      </c>
      <c r="AF40" s="18">
        <f t="shared" si="8"/>
        <v>0</v>
      </c>
      <c r="AG40" s="18">
        <f t="shared" si="8"/>
        <v>0</v>
      </c>
      <c r="AH40" s="18">
        <f t="shared" si="8"/>
        <v>0</v>
      </c>
      <c r="AI40" s="18">
        <f t="shared" si="8"/>
        <v>0</v>
      </c>
      <c r="AJ40" s="18">
        <f t="shared" si="8"/>
        <v>100000</v>
      </c>
      <c r="AK40" s="18">
        <f t="shared" si="8"/>
        <v>0</v>
      </c>
      <c r="AL40" s="18">
        <f t="shared" si="8"/>
        <v>0</v>
      </c>
      <c r="AM40" s="18">
        <f t="shared" si="8"/>
        <v>0</v>
      </c>
      <c r="AN40" s="18">
        <f t="shared" si="8"/>
        <v>0</v>
      </c>
      <c r="AO40" s="18">
        <f t="shared" si="8"/>
        <v>0</v>
      </c>
      <c r="AP40" s="18">
        <f t="shared" si="8"/>
        <v>0</v>
      </c>
      <c r="AQ40" s="18">
        <f t="shared" si="8"/>
        <v>0</v>
      </c>
      <c r="AR40" s="18">
        <f t="shared" si="8"/>
        <v>0</v>
      </c>
      <c r="AS40" s="18">
        <f t="shared" si="8"/>
        <v>0</v>
      </c>
      <c r="AT40" s="18">
        <f t="shared" si="8"/>
        <v>0</v>
      </c>
      <c r="AU40" s="18">
        <f t="shared" si="8"/>
        <v>0</v>
      </c>
      <c r="AV40" s="18">
        <f t="shared" si="8"/>
        <v>0</v>
      </c>
      <c r="AW40" s="18">
        <f t="shared" si="8"/>
        <v>0</v>
      </c>
      <c r="AX40" s="18">
        <f t="shared" si="8"/>
        <v>0</v>
      </c>
      <c r="AY40" s="18">
        <f t="shared" si="8"/>
        <v>0</v>
      </c>
      <c r="AZ40" s="18">
        <f t="shared" si="8"/>
        <v>0</v>
      </c>
      <c r="BA40" s="18">
        <f t="shared" si="8"/>
        <v>0</v>
      </c>
      <c r="BB40" s="18">
        <f t="shared" si="8"/>
        <v>0</v>
      </c>
      <c r="BC40" s="18">
        <f t="shared" si="8"/>
        <v>0</v>
      </c>
      <c r="BD40" s="18">
        <f t="shared" si="8"/>
        <v>0</v>
      </c>
      <c r="BE40" s="18">
        <f t="shared" si="8"/>
        <v>0</v>
      </c>
      <c r="BF40" s="18">
        <f t="shared" si="8"/>
        <v>0</v>
      </c>
      <c r="BG40" s="18">
        <f t="shared" si="8"/>
        <v>0</v>
      </c>
      <c r="BH40" s="18">
        <f t="shared" si="8"/>
        <v>0</v>
      </c>
      <c r="BI40" s="18">
        <f t="shared" si="8"/>
        <v>0</v>
      </c>
      <c r="BJ40" s="18">
        <f t="shared" si="8"/>
        <v>0</v>
      </c>
      <c r="BK40" s="18">
        <f t="shared" si="8"/>
        <v>0</v>
      </c>
      <c r="BL40" s="18">
        <f t="shared" si="8"/>
        <v>0</v>
      </c>
      <c r="BM40" s="18">
        <f t="shared" si="8"/>
        <v>0</v>
      </c>
      <c r="BN40" s="18">
        <f t="shared" si="8"/>
        <v>0</v>
      </c>
      <c r="BO40" s="18">
        <f t="shared" ref="BO40:BW40" si="9">SUM(BO36:BO39)</f>
        <v>0</v>
      </c>
      <c r="BP40" s="18">
        <f t="shared" si="9"/>
        <v>0</v>
      </c>
      <c r="BQ40" s="18">
        <f t="shared" si="9"/>
        <v>0</v>
      </c>
      <c r="BR40" s="18">
        <f t="shared" si="9"/>
        <v>0</v>
      </c>
      <c r="BS40" s="18">
        <f t="shared" si="9"/>
        <v>0</v>
      </c>
      <c r="BT40" s="18"/>
      <c r="BU40" s="18">
        <f t="shared" si="9"/>
        <v>403810000</v>
      </c>
      <c r="BV40" s="18">
        <f t="shared" si="9"/>
        <v>0</v>
      </c>
      <c r="BW40" s="18">
        <f t="shared" si="9"/>
        <v>0</v>
      </c>
      <c r="BX40" s="88"/>
    </row>
    <row r="41" spans="1:77" ht="13.5" thickTop="1" x14ac:dyDescent="0.2">
      <c r="A41" s="38"/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88"/>
    </row>
    <row r="42" spans="1:77" x14ac:dyDescent="0.2">
      <c r="A42" s="93"/>
      <c r="B42" s="94" t="s">
        <v>97</v>
      </c>
      <c r="C42" s="95"/>
      <c r="D42" s="96"/>
      <c r="E42" s="96"/>
      <c r="F42" s="96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5"/>
      <c r="S42" s="96"/>
      <c r="T42" s="96"/>
      <c r="U42" s="96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5"/>
      <c r="AH42" s="96"/>
      <c r="AI42" s="96"/>
      <c r="AJ42" s="96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5"/>
      <c r="AW42" s="96"/>
      <c r="AX42" s="96"/>
      <c r="AY42" s="96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5"/>
      <c r="BL42" s="96"/>
      <c r="BM42" s="96"/>
      <c r="BN42" s="96"/>
      <c r="BO42" s="97"/>
      <c r="BP42" s="97"/>
      <c r="BQ42" s="97"/>
      <c r="BR42" s="97"/>
      <c r="BS42" s="97"/>
      <c r="BT42" s="97"/>
      <c r="BU42" s="90"/>
      <c r="BV42" s="90"/>
      <c r="BW42" s="90"/>
      <c r="BX42" s="88"/>
    </row>
    <row r="43" spans="1:77" ht="15" x14ac:dyDescent="0.25">
      <c r="A43" s="86" t="s">
        <v>153</v>
      </c>
      <c r="B43" s="14" t="s">
        <v>98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0</v>
      </c>
      <c r="BF43" s="15">
        <v>0</v>
      </c>
      <c r="BG43" s="15">
        <v>0</v>
      </c>
      <c r="BH43" s="15">
        <v>0</v>
      </c>
      <c r="BI43" s="15">
        <v>0</v>
      </c>
      <c r="BJ43" s="15">
        <v>0</v>
      </c>
      <c r="BK43" s="99">
        <v>40170130</v>
      </c>
      <c r="BL43" s="15">
        <v>0</v>
      </c>
      <c r="BM43" s="15">
        <v>0</v>
      </c>
      <c r="BN43" s="15">
        <v>0</v>
      </c>
      <c r="BO43" s="15">
        <v>0</v>
      </c>
      <c r="BP43" s="15">
        <v>0</v>
      </c>
      <c r="BQ43" s="15">
        <v>0</v>
      </c>
      <c r="BR43" s="15">
        <v>0</v>
      </c>
      <c r="BS43" s="15">
        <v>0</v>
      </c>
      <c r="BT43" s="15"/>
      <c r="BU43" s="98">
        <f t="shared" ref="BU43:BW46" si="10">+C43+F43+I43+L43+O43+R43+U43+X43+AA43+AD43+AG43+AJ43+AM43+AP43+AS43+AV43+AY43+BB43+BE43+BH43+BK43+BN43+BQ43</f>
        <v>40170130</v>
      </c>
      <c r="BV43" s="98">
        <f t="shared" si="10"/>
        <v>0</v>
      </c>
      <c r="BW43" s="98">
        <f t="shared" si="10"/>
        <v>0</v>
      </c>
      <c r="BX43" s="88"/>
    </row>
    <row r="44" spans="1:77" ht="15" x14ac:dyDescent="0.25">
      <c r="A44" s="86" t="s">
        <v>154</v>
      </c>
      <c r="B44" s="14" t="s">
        <v>99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5">
        <v>0</v>
      </c>
      <c r="AZ44" s="15">
        <v>0</v>
      </c>
      <c r="BA44" s="15">
        <v>0</v>
      </c>
      <c r="BB44" s="15">
        <v>0</v>
      </c>
      <c r="BC44" s="15">
        <v>0</v>
      </c>
      <c r="BD44" s="15">
        <v>0</v>
      </c>
      <c r="BE44" s="15">
        <v>0</v>
      </c>
      <c r="BF44" s="15">
        <v>0</v>
      </c>
      <c r="BG44" s="15">
        <v>0</v>
      </c>
      <c r="BH44" s="15">
        <v>0</v>
      </c>
      <c r="BI44" s="15">
        <v>0</v>
      </c>
      <c r="BJ44" s="15">
        <v>0</v>
      </c>
      <c r="BK44" s="99"/>
      <c r="BL44" s="15">
        <v>0</v>
      </c>
      <c r="BM44" s="15">
        <v>0</v>
      </c>
      <c r="BN44" s="15">
        <v>0</v>
      </c>
      <c r="BO44" s="15">
        <v>0</v>
      </c>
      <c r="BP44" s="15">
        <v>0</v>
      </c>
      <c r="BQ44" s="15">
        <v>0</v>
      </c>
      <c r="BR44" s="15">
        <v>0</v>
      </c>
      <c r="BS44" s="15">
        <v>0</v>
      </c>
      <c r="BT44" s="15"/>
      <c r="BU44" s="98">
        <f t="shared" si="10"/>
        <v>0</v>
      </c>
      <c r="BV44" s="98">
        <f t="shared" si="10"/>
        <v>0</v>
      </c>
      <c r="BW44" s="98">
        <f t="shared" si="10"/>
        <v>0</v>
      </c>
      <c r="BX44" s="88"/>
    </row>
    <row r="45" spans="1:77" ht="15" x14ac:dyDescent="0.25">
      <c r="A45" s="86" t="s">
        <v>155</v>
      </c>
      <c r="B45" s="14" t="s">
        <v>100</v>
      </c>
      <c r="C45" s="99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5">
        <v>0</v>
      </c>
      <c r="BA45" s="15">
        <v>0</v>
      </c>
      <c r="BB45" s="15">
        <v>0</v>
      </c>
      <c r="BC45" s="15">
        <v>0</v>
      </c>
      <c r="BD45" s="15">
        <v>0</v>
      </c>
      <c r="BE45" s="15">
        <v>0</v>
      </c>
      <c r="BF45" s="15">
        <v>0</v>
      </c>
      <c r="BG45" s="15">
        <v>0</v>
      </c>
      <c r="BH45" s="15">
        <v>0</v>
      </c>
      <c r="BI45" s="15">
        <v>0</v>
      </c>
      <c r="BJ45" s="15">
        <v>0</v>
      </c>
      <c r="BK45" s="99">
        <v>52097477.810000002</v>
      </c>
      <c r="BL45" s="15">
        <v>0</v>
      </c>
      <c r="BM45" s="15">
        <v>0</v>
      </c>
      <c r="BN45" s="15">
        <v>0</v>
      </c>
      <c r="BO45" s="15">
        <v>0</v>
      </c>
      <c r="BP45" s="15">
        <v>0</v>
      </c>
      <c r="BQ45" s="15">
        <v>0</v>
      </c>
      <c r="BR45" s="15">
        <v>0</v>
      </c>
      <c r="BS45" s="15">
        <v>0</v>
      </c>
      <c r="BT45" s="15"/>
      <c r="BU45" s="98">
        <f t="shared" si="10"/>
        <v>52097477.810000002</v>
      </c>
      <c r="BV45" s="98">
        <f t="shared" si="10"/>
        <v>0</v>
      </c>
      <c r="BW45" s="98">
        <f t="shared" si="10"/>
        <v>0</v>
      </c>
      <c r="BX45" s="88"/>
    </row>
    <row r="46" spans="1:77" ht="15" x14ac:dyDescent="0.25">
      <c r="A46" s="86" t="s">
        <v>156</v>
      </c>
      <c r="B46" s="14" t="s">
        <v>101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  <c r="BJ46" s="15">
        <v>0</v>
      </c>
      <c r="BK46" s="15"/>
      <c r="BL46" s="15">
        <v>0</v>
      </c>
      <c r="BM46" s="15">
        <v>0</v>
      </c>
      <c r="BN46" s="15">
        <v>0</v>
      </c>
      <c r="BO46" s="15">
        <v>0</v>
      </c>
      <c r="BP46" s="15">
        <v>0</v>
      </c>
      <c r="BQ46" s="15">
        <v>0</v>
      </c>
      <c r="BR46" s="15">
        <v>0</v>
      </c>
      <c r="BS46" s="15">
        <v>0</v>
      </c>
      <c r="BT46" s="15"/>
      <c r="BU46" s="98">
        <f t="shared" si="10"/>
        <v>0</v>
      </c>
      <c r="BV46" s="98">
        <f t="shared" si="10"/>
        <v>0</v>
      </c>
      <c r="BW46" s="98">
        <f t="shared" si="10"/>
        <v>0</v>
      </c>
      <c r="BX46" s="88"/>
    </row>
    <row r="47" spans="1:77" s="105" customFormat="1" ht="15.75" thickBot="1" x14ac:dyDescent="0.3">
      <c r="A47" s="37">
        <v>400</v>
      </c>
      <c r="B47" s="17" t="s">
        <v>102</v>
      </c>
      <c r="C47" s="18">
        <f t="shared" ref="C47:BN47" si="11">SUM(C43:C46)</f>
        <v>0</v>
      </c>
      <c r="D47" s="18">
        <f t="shared" si="11"/>
        <v>0</v>
      </c>
      <c r="E47" s="18">
        <f t="shared" si="11"/>
        <v>0</v>
      </c>
      <c r="F47" s="18">
        <f t="shared" si="11"/>
        <v>0</v>
      </c>
      <c r="G47" s="18">
        <f t="shared" si="11"/>
        <v>0</v>
      </c>
      <c r="H47" s="18">
        <f t="shared" si="11"/>
        <v>0</v>
      </c>
      <c r="I47" s="18">
        <f t="shared" si="11"/>
        <v>0</v>
      </c>
      <c r="J47" s="18">
        <f t="shared" si="11"/>
        <v>0</v>
      </c>
      <c r="K47" s="18">
        <f t="shared" si="11"/>
        <v>0</v>
      </c>
      <c r="L47" s="18">
        <f t="shared" si="11"/>
        <v>0</v>
      </c>
      <c r="M47" s="18">
        <f t="shared" si="11"/>
        <v>0</v>
      </c>
      <c r="N47" s="18">
        <f t="shared" si="11"/>
        <v>0</v>
      </c>
      <c r="O47" s="18">
        <f t="shared" si="11"/>
        <v>0</v>
      </c>
      <c r="P47" s="18">
        <f t="shared" si="11"/>
        <v>0</v>
      </c>
      <c r="Q47" s="18">
        <f t="shared" si="11"/>
        <v>0</v>
      </c>
      <c r="R47" s="18">
        <f t="shared" si="11"/>
        <v>0</v>
      </c>
      <c r="S47" s="18">
        <f t="shared" si="11"/>
        <v>0</v>
      </c>
      <c r="T47" s="18">
        <f t="shared" si="11"/>
        <v>0</v>
      </c>
      <c r="U47" s="18">
        <f t="shared" si="11"/>
        <v>0</v>
      </c>
      <c r="V47" s="18">
        <f t="shared" si="11"/>
        <v>0</v>
      </c>
      <c r="W47" s="18">
        <f t="shared" si="11"/>
        <v>0</v>
      </c>
      <c r="X47" s="18">
        <f t="shared" si="11"/>
        <v>0</v>
      </c>
      <c r="Y47" s="18">
        <f t="shared" si="11"/>
        <v>0</v>
      </c>
      <c r="Z47" s="18">
        <f t="shared" si="11"/>
        <v>0</v>
      </c>
      <c r="AA47" s="18">
        <f t="shared" si="11"/>
        <v>0</v>
      </c>
      <c r="AB47" s="18">
        <f t="shared" si="11"/>
        <v>0</v>
      </c>
      <c r="AC47" s="18">
        <f t="shared" si="11"/>
        <v>0</v>
      </c>
      <c r="AD47" s="18">
        <f t="shared" si="11"/>
        <v>0</v>
      </c>
      <c r="AE47" s="18">
        <f t="shared" si="11"/>
        <v>0</v>
      </c>
      <c r="AF47" s="18">
        <f t="shared" si="11"/>
        <v>0</v>
      </c>
      <c r="AG47" s="18">
        <f t="shared" si="11"/>
        <v>0</v>
      </c>
      <c r="AH47" s="18">
        <f t="shared" si="11"/>
        <v>0</v>
      </c>
      <c r="AI47" s="18">
        <f t="shared" si="11"/>
        <v>0</v>
      </c>
      <c r="AJ47" s="18">
        <f t="shared" si="11"/>
        <v>0</v>
      </c>
      <c r="AK47" s="18">
        <f t="shared" si="11"/>
        <v>0</v>
      </c>
      <c r="AL47" s="18">
        <f t="shared" si="11"/>
        <v>0</v>
      </c>
      <c r="AM47" s="18">
        <f t="shared" si="11"/>
        <v>0</v>
      </c>
      <c r="AN47" s="18">
        <f t="shared" si="11"/>
        <v>0</v>
      </c>
      <c r="AO47" s="18">
        <f t="shared" si="11"/>
        <v>0</v>
      </c>
      <c r="AP47" s="18">
        <f t="shared" si="11"/>
        <v>0</v>
      </c>
      <c r="AQ47" s="18">
        <f t="shared" si="11"/>
        <v>0</v>
      </c>
      <c r="AR47" s="18">
        <f t="shared" si="11"/>
        <v>0</v>
      </c>
      <c r="AS47" s="18">
        <f t="shared" si="11"/>
        <v>0</v>
      </c>
      <c r="AT47" s="18">
        <f t="shared" si="11"/>
        <v>0</v>
      </c>
      <c r="AU47" s="18">
        <f t="shared" si="11"/>
        <v>0</v>
      </c>
      <c r="AV47" s="18">
        <f t="shared" si="11"/>
        <v>0</v>
      </c>
      <c r="AW47" s="18">
        <f t="shared" si="11"/>
        <v>0</v>
      </c>
      <c r="AX47" s="18">
        <f t="shared" si="11"/>
        <v>0</v>
      </c>
      <c r="AY47" s="18">
        <f t="shared" si="11"/>
        <v>0</v>
      </c>
      <c r="AZ47" s="18">
        <f t="shared" si="11"/>
        <v>0</v>
      </c>
      <c r="BA47" s="18">
        <f t="shared" si="11"/>
        <v>0</v>
      </c>
      <c r="BB47" s="18">
        <f t="shared" si="11"/>
        <v>0</v>
      </c>
      <c r="BC47" s="18">
        <f t="shared" si="11"/>
        <v>0</v>
      </c>
      <c r="BD47" s="18">
        <f t="shared" si="11"/>
        <v>0</v>
      </c>
      <c r="BE47" s="18">
        <f t="shared" si="11"/>
        <v>0</v>
      </c>
      <c r="BF47" s="18">
        <f t="shared" si="11"/>
        <v>0</v>
      </c>
      <c r="BG47" s="18">
        <f t="shared" si="11"/>
        <v>0</v>
      </c>
      <c r="BH47" s="18">
        <f t="shared" si="11"/>
        <v>0</v>
      </c>
      <c r="BI47" s="18">
        <f t="shared" si="11"/>
        <v>0</v>
      </c>
      <c r="BJ47" s="18">
        <f t="shared" si="11"/>
        <v>0</v>
      </c>
      <c r="BK47" s="18">
        <f t="shared" si="11"/>
        <v>92267607.810000002</v>
      </c>
      <c r="BL47" s="18">
        <f t="shared" si="11"/>
        <v>0</v>
      </c>
      <c r="BM47" s="18">
        <f t="shared" si="11"/>
        <v>0</v>
      </c>
      <c r="BN47" s="18">
        <f t="shared" si="11"/>
        <v>0</v>
      </c>
      <c r="BO47" s="18">
        <f t="shared" ref="BO47:BW47" si="12">SUM(BO43:BO46)</f>
        <v>0</v>
      </c>
      <c r="BP47" s="18">
        <f t="shared" si="12"/>
        <v>0</v>
      </c>
      <c r="BQ47" s="18">
        <f t="shared" si="12"/>
        <v>0</v>
      </c>
      <c r="BR47" s="18">
        <f t="shared" si="12"/>
        <v>0</v>
      </c>
      <c r="BS47" s="18">
        <f t="shared" si="12"/>
        <v>0</v>
      </c>
      <c r="BT47" s="18"/>
      <c r="BU47" s="18">
        <f t="shared" si="12"/>
        <v>92267607.810000002</v>
      </c>
      <c r="BV47" s="18">
        <f t="shared" si="12"/>
        <v>0</v>
      </c>
      <c r="BW47" s="18">
        <f t="shared" si="12"/>
        <v>0</v>
      </c>
    </row>
    <row r="48" spans="1:77" ht="13.5" thickTop="1" x14ac:dyDescent="0.2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</row>
    <row r="49" spans="1:76" x14ac:dyDescent="0.2">
      <c r="A49" s="91"/>
      <c r="B49" s="29" t="s">
        <v>103</v>
      </c>
      <c r="C49" s="100"/>
      <c r="D49" s="101"/>
      <c r="E49" s="101"/>
      <c r="F49" s="101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100"/>
      <c r="S49" s="101"/>
      <c r="T49" s="101"/>
      <c r="U49" s="101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100"/>
      <c r="AH49" s="101"/>
      <c r="AI49" s="101"/>
      <c r="AJ49" s="101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100"/>
      <c r="AW49" s="101"/>
      <c r="AX49" s="101"/>
      <c r="AY49" s="101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100"/>
      <c r="BL49" s="101"/>
      <c r="BM49" s="101"/>
      <c r="BN49" s="101"/>
      <c r="BO49" s="99"/>
      <c r="BP49" s="99"/>
      <c r="BQ49" s="99"/>
      <c r="BR49" s="99"/>
      <c r="BS49" s="99"/>
      <c r="BT49" s="99"/>
      <c r="BU49" s="11"/>
      <c r="BV49" s="11"/>
      <c r="BW49" s="11"/>
      <c r="BX49" s="104"/>
    </row>
    <row r="50" spans="1:76" ht="15" x14ac:dyDescent="0.25">
      <c r="A50" s="86" t="s">
        <v>157</v>
      </c>
      <c r="B50" s="14" t="s">
        <v>104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  <c r="BD50" s="15">
        <v>0</v>
      </c>
      <c r="BE50" s="15">
        <v>0</v>
      </c>
      <c r="BF50" s="15">
        <v>0</v>
      </c>
      <c r="BG50" s="15">
        <v>0</v>
      </c>
      <c r="BH50" s="15">
        <v>0</v>
      </c>
      <c r="BI50" s="15">
        <v>0</v>
      </c>
      <c r="BJ50" s="15">
        <v>0</v>
      </c>
      <c r="BK50" s="15">
        <v>0</v>
      </c>
      <c r="BL50" s="15">
        <v>0</v>
      </c>
      <c r="BM50" s="15">
        <v>0</v>
      </c>
      <c r="BN50" s="15">
        <v>0</v>
      </c>
      <c r="BO50" s="15">
        <v>0</v>
      </c>
      <c r="BP50" s="15">
        <v>0</v>
      </c>
      <c r="BQ50" s="15">
        <v>0</v>
      </c>
      <c r="BR50" s="15">
        <v>0</v>
      </c>
      <c r="BS50" s="15">
        <v>0</v>
      </c>
      <c r="BT50" s="15"/>
      <c r="BU50" s="98">
        <f>+C50+F50+I50+L50+O50+R50+U50+X50+AA50+AD50+AG50+AJ50+AM50+AP50+AS50+AV50+AY50+BB50+BE50+BH50+BK50+BN50+BQ50</f>
        <v>0</v>
      </c>
      <c r="BV50" s="98">
        <f>+D50+G50+J50+M50+P50+S50+V50+Y50+AB50+AE50+AH50+AK50+AN50+AQ50+AT50+AW50+AZ50+BC50+BF50+BI50+BL50+BO50+BR50</f>
        <v>0</v>
      </c>
      <c r="BW50" s="98">
        <f>+E50+H50+K50+N50+Q50+T50+W50+Z50+AC50+AF50+AI50+AL50+AO50+AR50+AU50+AX50+BA50+BD50+BG50+BJ50+BM50+BP50+BS50</f>
        <v>0</v>
      </c>
      <c r="BX50" s="104"/>
    </row>
    <row r="51" spans="1:76" s="105" customFormat="1" ht="15.75" thickBot="1" x14ac:dyDescent="0.3">
      <c r="A51" s="37">
        <v>500</v>
      </c>
      <c r="B51" s="17" t="s">
        <v>105</v>
      </c>
      <c r="C51" s="18">
        <f t="shared" ref="C51:BN51" si="13">SUM(C50)</f>
        <v>0</v>
      </c>
      <c r="D51" s="18">
        <f t="shared" si="13"/>
        <v>0</v>
      </c>
      <c r="E51" s="18">
        <f t="shared" si="13"/>
        <v>0</v>
      </c>
      <c r="F51" s="18">
        <f t="shared" si="13"/>
        <v>0</v>
      </c>
      <c r="G51" s="18">
        <f t="shared" si="13"/>
        <v>0</v>
      </c>
      <c r="H51" s="18">
        <f t="shared" si="13"/>
        <v>0</v>
      </c>
      <c r="I51" s="18">
        <f t="shared" si="13"/>
        <v>0</v>
      </c>
      <c r="J51" s="18">
        <f t="shared" si="13"/>
        <v>0</v>
      </c>
      <c r="K51" s="18">
        <f t="shared" si="13"/>
        <v>0</v>
      </c>
      <c r="L51" s="18">
        <f t="shared" si="13"/>
        <v>0</v>
      </c>
      <c r="M51" s="18">
        <f t="shared" si="13"/>
        <v>0</v>
      </c>
      <c r="N51" s="18">
        <f t="shared" si="13"/>
        <v>0</v>
      </c>
      <c r="O51" s="18">
        <f t="shared" si="13"/>
        <v>0</v>
      </c>
      <c r="P51" s="18">
        <f t="shared" si="13"/>
        <v>0</v>
      </c>
      <c r="Q51" s="18">
        <f t="shared" si="13"/>
        <v>0</v>
      </c>
      <c r="R51" s="18">
        <f t="shared" si="13"/>
        <v>0</v>
      </c>
      <c r="S51" s="18">
        <f t="shared" si="13"/>
        <v>0</v>
      </c>
      <c r="T51" s="18">
        <f t="shared" si="13"/>
        <v>0</v>
      </c>
      <c r="U51" s="18">
        <f t="shared" si="13"/>
        <v>0</v>
      </c>
      <c r="V51" s="18">
        <f t="shared" si="13"/>
        <v>0</v>
      </c>
      <c r="W51" s="18">
        <f t="shared" si="13"/>
        <v>0</v>
      </c>
      <c r="X51" s="18">
        <f t="shared" si="13"/>
        <v>0</v>
      </c>
      <c r="Y51" s="18">
        <f t="shared" si="13"/>
        <v>0</v>
      </c>
      <c r="Z51" s="18">
        <f t="shared" si="13"/>
        <v>0</v>
      </c>
      <c r="AA51" s="18">
        <f t="shared" si="13"/>
        <v>0</v>
      </c>
      <c r="AB51" s="18">
        <f t="shared" si="13"/>
        <v>0</v>
      </c>
      <c r="AC51" s="18">
        <f t="shared" si="13"/>
        <v>0</v>
      </c>
      <c r="AD51" s="18">
        <f t="shared" si="13"/>
        <v>0</v>
      </c>
      <c r="AE51" s="18">
        <f t="shared" si="13"/>
        <v>0</v>
      </c>
      <c r="AF51" s="18">
        <f t="shared" si="13"/>
        <v>0</v>
      </c>
      <c r="AG51" s="18">
        <f t="shared" si="13"/>
        <v>0</v>
      </c>
      <c r="AH51" s="18">
        <f t="shared" si="13"/>
        <v>0</v>
      </c>
      <c r="AI51" s="18">
        <f t="shared" si="13"/>
        <v>0</v>
      </c>
      <c r="AJ51" s="18">
        <f t="shared" si="13"/>
        <v>0</v>
      </c>
      <c r="AK51" s="18">
        <f t="shared" si="13"/>
        <v>0</v>
      </c>
      <c r="AL51" s="18">
        <f t="shared" si="13"/>
        <v>0</v>
      </c>
      <c r="AM51" s="18">
        <f t="shared" si="13"/>
        <v>0</v>
      </c>
      <c r="AN51" s="18">
        <f t="shared" si="13"/>
        <v>0</v>
      </c>
      <c r="AO51" s="18">
        <f t="shared" si="13"/>
        <v>0</v>
      </c>
      <c r="AP51" s="18">
        <f t="shared" si="13"/>
        <v>0</v>
      </c>
      <c r="AQ51" s="18">
        <f t="shared" si="13"/>
        <v>0</v>
      </c>
      <c r="AR51" s="18">
        <f t="shared" si="13"/>
        <v>0</v>
      </c>
      <c r="AS51" s="18">
        <f t="shared" si="13"/>
        <v>0</v>
      </c>
      <c r="AT51" s="18">
        <f t="shared" si="13"/>
        <v>0</v>
      </c>
      <c r="AU51" s="18">
        <f t="shared" si="13"/>
        <v>0</v>
      </c>
      <c r="AV51" s="18">
        <f t="shared" si="13"/>
        <v>0</v>
      </c>
      <c r="AW51" s="18">
        <f t="shared" si="13"/>
        <v>0</v>
      </c>
      <c r="AX51" s="18">
        <f t="shared" si="13"/>
        <v>0</v>
      </c>
      <c r="AY51" s="18">
        <f t="shared" si="13"/>
        <v>0</v>
      </c>
      <c r="AZ51" s="18">
        <f t="shared" si="13"/>
        <v>0</v>
      </c>
      <c r="BA51" s="18">
        <f t="shared" si="13"/>
        <v>0</v>
      </c>
      <c r="BB51" s="18">
        <f t="shared" si="13"/>
        <v>0</v>
      </c>
      <c r="BC51" s="18">
        <f t="shared" si="13"/>
        <v>0</v>
      </c>
      <c r="BD51" s="18">
        <f t="shared" si="13"/>
        <v>0</v>
      </c>
      <c r="BE51" s="18">
        <f t="shared" si="13"/>
        <v>0</v>
      </c>
      <c r="BF51" s="18">
        <f t="shared" si="13"/>
        <v>0</v>
      </c>
      <c r="BG51" s="18">
        <f t="shared" si="13"/>
        <v>0</v>
      </c>
      <c r="BH51" s="18">
        <f t="shared" si="13"/>
        <v>0</v>
      </c>
      <c r="BI51" s="18">
        <f t="shared" si="13"/>
        <v>0</v>
      </c>
      <c r="BJ51" s="18">
        <f t="shared" si="13"/>
        <v>0</v>
      </c>
      <c r="BK51" s="18">
        <f t="shared" si="13"/>
        <v>0</v>
      </c>
      <c r="BL51" s="18">
        <f t="shared" si="13"/>
        <v>0</v>
      </c>
      <c r="BM51" s="18">
        <f t="shared" si="13"/>
        <v>0</v>
      </c>
      <c r="BN51" s="18">
        <f t="shared" si="13"/>
        <v>0</v>
      </c>
      <c r="BO51" s="18">
        <f t="shared" ref="BO51:BW51" si="14">SUM(BO50)</f>
        <v>0</v>
      </c>
      <c r="BP51" s="18">
        <f t="shared" si="14"/>
        <v>0</v>
      </c>
      <c r="BQ51" s="18">
        <f t="shared" si="14"/>
        <v>0</v>
      </c>
      <c r="BR51" s="18">
        <f t="shared" si="14"/>
        <v>0</v>
      </c>
      <c r="BS51" s="18">
        <f t="shared" si="14"/>
        <v>0</v>
      </c>
      <c r="BT51" s="18"/>
      <c r="BU51" s="18">
        <f t="shared" si="14"/>
        <v>0</v>
      </c>
      <c r="BV51" s="18">
        <f t="shared" si="14"/>
        <v>0</v>
      </c>
      <c r="BW51" s="18">
        <f t="shared" si="14"/>
        <v>0</v>
      </c>
    </row>
    <row r="52" spans="1:76" ht="13.5" thickTop="1" x14ac:dyDescent="0.2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</row>
    <row r="53" spans="1:76" x14ac:dyDescent="0.2">
      <c r="A53" s="91"/>
      <c r="B53" s="29" t="s">
        <v>106</v>
      </c>
      <c r="C53" s="100"/>
      <c r="D53" s="101"/>
      <c r="E53" s="101"/>
      <c r="F53" s="101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100"/>
      <c r="S53" s="101"/>
      <c r="T53" s="101"/>
      <c r="U53" s="101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100"/>
      <c r="AH53" s="101"/>
      <c r="AI53" s="101"/>
      <c r="AJ53" s="101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100"/>
      <c r="AW53" s="101"/>
      <c r="AX53" s="101"/>
      <c r="AY53" s="101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100"/>
      <c r="BL53" s="101"/>
      <c r="BM53" s="101"/>
      <c r="BN53" s="101"/>
      <c r="BO53" s="99"/>
      <c r="BP53" s="99"/>
      <c r="BQ53" s="99"/>
      <c r="BR53" s="99"/>
      <c r="BS53" s="99"/>
      <c r="BT53" s="99"/>
      <c r="BU53" s="11"/>
      <c r="BV53" s="11"/>
      <c r="BW53" s="11"/>
      <c r="BX53" s="104"/>
    </row>
    <row r="54" spans="1:76" ht="15" x14ac:dyDescent="0.25">
      <c r="A54" s="86" t="s">
        <v>158</v>
      </c>
      <c r="B54" s="14" t="s">
        <v>107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99">
        <v>162999200</v>
      </c>
      <c r="BR54" s="15">
        <v>0</v>
      </c>
      <c r="BS54" s="15">
        <v>0</v>
      </c>
      <c r="BT54" s="15"/>
      <c r="BU54" s="98">
        <f t="shared" ref="BU54:BW55" si="15">+C54+F54+I54+L54+O54+R54+U54+X54+AA54+AD54+AG54+AJ54+AM54+AP54+AS54+AV54+AY54+BB54+BE54+BH54+BK54+BN54+BQ54</f>
        <v>162999200</v>
      </c>
      <c r="BV54" s="98">
        <f t="shared" si="15"/>
        <v>0</v>
      </c>
      <c r="BW54" s="98">
        <f t="shared" si="15"/>
        <v>0</v>
      </c>
      <c r="BX54" s="104"/>
    </row>
    <row r="55" spans="1:76" ht="15" x14ac:dyDescent="0.25">
      <c r="A55" s="86" t="s">
        <v>159</v>
      </c>
      <c r="B55" s="14" t="s">
        <v>108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99">
        <v>242250</v>
      </c>
      <c r="BR55" s="15">
        <v>0</v>
      </c>
      <c r="BS55" s="15">
        <v>0</v>
      </c>
      <c r="BT55" s="15"/>
      <c r="BU55" s="98">
        <f t="shared" si="15"/>
        <v>242250</v>
      </c>
      <c r="BV55" s="98">
        <f t="shared" si="15"/>
        <v>0</v>
      </c>
      <c r="BW55" s="98">
        <f t="shared" si="15"/>
        <v>0</v>
      </c>
      <c r="BX55" s="104"/>
    </row>
    <row r="56" spans="1:76" s="105" customFormat="1" ht="15.75" thickBot="1" x14ac:dyDescent="0.3">
      <c r="A56" s="37">
        <v>700</v>
      </c>
      <c r="B56" s="17" t="s">
        <v>109</v>
      </c>
      <c r="C56" s="18">
        <f t="shared" ref="C56:BN56" si="16">SUM(C54:C55)</f>
        <v>0</v>
      </c>
      <c r="D56" s="18">
        <f t="shared" si="16"/>
        <v>0</v>
      </c>
      <c r="E56" s="18">
        <f t="shared" si="16"/>
        <v>0</v>
      </c>
      <c r="F56" s="18">
        <f t="shared" si="16"/>
        <v>0</v>
      </c>
      <c r="G56" s="18">
        <f t="shared" si="16"/>
        <v>0</v>
      </c>
      <c r="H56" s="18">
        <f t="shared" si="16"/>
        <v>0</v>
      </c>
      <c r="I56" s="18">
        <f t="shared" si="16"/>
        <v>0</v>
      </c>
      <c r="J56" s="18">
        <f t="shared" si="16"/>
        <v>0</v>
      </c>
      <c r="K56" s="18">
        <f t="shared" si="16"/>
        <v>0</v>
      </c>
      <c r="L56" s="18">
        <f t="shared" si="16"/>
        <v>0</v>
      </c>
      <c r="M56" s="18">
        <f t="shared" si="16"/>
        <v>0</v>
      </c>
      <c r="N56" s="18">
        <f t="shared" si="16"/>
        <v>0</v>
      </c>
      <c r="O56" s="18">
        <f t="shared" si="16"/>
        <v>0</v>
      </c>
      <c r="P56" s="18">
        <f t="shared" si="16"/>
        <v>0</v>
      </c>
      <c r="Q56" s="18">
        <f t="shared" si="16"/>
        <v>0</v>
      </c>
      <c r="R56" s="18">
        <f t="shared" si="16"/>
        <v>0</v>
      </c>
      <c r="S56" s="18">
        <f t="shared" si="16"/>
        <v>0</v>
      </c>
      <c r="T56" s="18">
        <f t="shared" si="16"/>
        <v>0</v>
      </c>
      <c r="U56" s="18">
        <f t="shared" si="16"/>
        <v>0</v>
      </c>
      <c r="V56" s="18">
        <f t="shared" si="16"/>
        <v>0</v>
      </c>
      <c r="W56" s="18">
        <f t="shared" si="16"/>
        <v>0</v>
      </c>
      <c r="X56" s="18">
        <f t="shared" si="16"/>
        <v>0</v>
      </c>
      <c r="Y56" s="18">
        <f t="shared" si="16"/>
        <v>0</v>
      </c>
      <c r="Z56" s="18">
        <f t="shared" si="16"/>
        <v>0</v>
      </c>
      <c r="AA56" s="18">
        <f t="shared" si="16"/>
        <v>0</v>
      </c>
      <c r="AB56" s="18">
        <f t="shared" si="16"/>
        <v>0</v>
      </c>
      <c r="AC56" s="18">
        <f t="shared" si="16"/>
        <v>0</v>
      </c>
      <c r="AD56" s="18">
        <f t="shared" si="16"/>
        <v>0</v>
      </c>
      <c r="AE56" s="18">
        <f t="shared" si="16"/>
        <v>0</v>
      </c>
      <c r="AF56" s="18">
        <f t="shared" si="16"/>
        <v>0</v>
      </c>
      <c r="AG56" s="18">
        <f t="shared" si="16"/>
        <v>0</v>
      </c>
      <c r="AH56" s="18">
        <f t="shared" si="16"/>
        <v>0</v>
      </c>
      <c r="AI56" s="18">
        <f t="shared" si="16"/>
        <v>0</v>
      </c>
      <c r="AJ56" s="18">
        <f t="shared" si="16"/>
        <v>0</v>
      </c>
      <c r="AK56" s="18">
        <f t="shared" si="16"/>
        <v>0</v>
      </c>
      <c r="AL56" s="18">
        <f t="shared" si="16"/>
        <v>0</v>
      </c>
      <c r="AM56" s="18">
        <f t="shared" si="16"/>
        <v>0</v>
      </c>
      <c r="AN56" s="18">
        <f t="shared" si="16"/>
        <v>0</v>
      </c>
      <c r="AO56" s="18">
        <f t="shared" si="16"/>
        <v>0</v>
      </c>
      <c r="AP56" s="18">
        <f t="shared" si="16"/>
        <v>0</v>
      </c>
      <c r="AQ56" s="18">
        <f t="shared" si="16"/>
        <v>0</v>
      </c>
      <c r="AR56" s="18">
        <f t="shared" si="16"/>
        <v>0</v>
      </c>
      <c r="AS56" s="18">
        <f t="shared" si="16"/>
        <v>0</v>
      </c>
      <c r="AT56" s="18">
        <f t="shared" si="16"/>
        <v>0</v>
      </c>
      <c r="AU56" s="18">
        <f t="shared" si="16"/>
        <v>0</v>
      </c>
      <c r="AV56" s="18">
        <f t="shared" si="16"/>
        <v>0</v>
      </c>
      <c r="AW56" s="18">
        <f t="shared" si="16"/>
        <v>0</v>
      </c>
      <c r="AX56" s="18">
        <f t="shared" si="16"/>
        <v>0</v>
      </c>
      <c r="AY56" s="18">
        <f t="shared" si="16"/>
        <v>0</v>
      </c>
      <c r="AZ56" s="18">
        <f t="shared" si="16"/>
        <v>0</v>
      </c>
      <c r="BA56" s="18">
        <f t="shared" si="16"/>
        <v>0</v>
      </c>
      <c r="BB56" s="18">
        <f t="shared" si="16"/>
        <v>0</v>
      </c>
      <c r="BC56" s="18">
        <f t="shared" si="16"/>
        <v>0</v>
      </c>
      <c r="BD56" s="18">
        <f t="shared" si="16"/>
        <v>0</v>
      </c>
      <c r="BE56" s="18">
        <f t="shared" si="16"/>
        <v>0</v>
      </c>
      <c r="BF56" s="18">
        <f t="shared" si="16"/>
        <v>0</v>
      </c>
      <c r="BG56" s="18">
        <f t="shared" si="16"/>
        <v>0</v>
      </c>
      <c r="BH56" s="18">
        <f t="shared" si="16"/>
        <v>0</v>
      </c>
      <c r="BI56" s="18">
        <f t="shared" si="16"/>
        <v>0</v>
      </c>
      <c r="BJ56" s="18">
        <f t="shared" si="16"/>
        <v>0</v>
      </c>
      <c r="BK56" s="18">
        <f t="shared" si="16"/>
        <v>0</v>
      </c>
      <c r="BL56" s="18">
        <f t="shared" si="16"/>
        <v>0</v>
      </c>
      <c r="BM56" s="18">
        <f t="shared" si="16"/>
        <v>0</v>
      </c>
      <c r="BN56" s="18">
        <f t="shared" si="16"/>
        <v>0</v>
      </c>
      <c r="BO56" s="18">
        <f t="shared" ref="BO56:BW56" si="17">SUM(BO54:BO55)</f>
        <v>0</v>
      </c>
      <c r="BP56" s="18">
        <f t="shared" si="17"/>
        <v>0</v>
      </c>
      <c r="BQ56" s="18">
        <f t="shared" si="17"/>
        <v>163241450</v>
      </c>
      <c r="BR56" s="18">
        <f t="shared" si="17"/>
        <v>0</v>
      </c>
      <c r="BS56" s="18">
        <f t="shared" si="17"/>
        <v>0</v>
      </c>
      <c r="BT56" s="18"/>
      <c r="BU56" s="18">
        <f t="shared" si="17"/>
        <v>163241450</v>
      </c>
      <c r="BV56" s="18">
        <f t="shared" si="17"/>
        <v>0</v>
      </c>
      <c r="BW56" s="18">
        <f t="shared" si="17"/>
        <v>0</v>
      </c>
    </row>
    <row r="57" spans="1:76" ht="16.5" thickTop="1" thickBot="1" x14ac:dyDescent="0.25">
      <c r="A57" s="21"/>
      <c r="B57" s="22" t="s">
        <v>110</v>
      </c>
      <c r="C57" s="23">
        <f t="shared" ref="C57:BN57" si="18">+C25+C33+C40+C47+C51+C56</f>
        <v>1042506890.78</v>
      </c>
      <c r="D57" s="23">
        <f t="shared" si="18"/>
        <v>14500.240000000002</v>
      </c>
      <c r="E57" s="23">
        <f t="shared" si="18"/>
        <v>0</v>
      </c>
      <c r="F57" s="23">
        <f t="shared" si="18"/>
        <v>400000</v>
      </c>
      <c r="G57" s="23">
        <f t="shared" si="18"/>
        <v>0</v>
      </c>
      <c r="H57" s="23">
        <f t="shared" si="18"/>
        <v>0</v>
      </c>
      <c r="I57" s="23">
        <f t="shared" si="18"/>
        <v>5100000</v>
      </c>
      <c r="J57" s="23">
        <f t="shared" si="18"/>
        <v>0</v>
      </c>
      <c r="K57" s="23">
        <f t="shared" si="18"/>
        <v>0</v>
      </c>
      <c r="L57" s="23">
        <f t="shared" si="18"/>
        <v>228660083.92000002</v>
      </c>
      <c r="M57" s="23">
        <f t="shared" si="18"/>
        <v>6678132.3700000001</v>
      </c>
      <c r="N57" s="23">
        <f t="shared" si="18"/>
        <v>0</v>
      </c>
      <c r="O57" s="23">
        <f t="shared" si="18"/>
        <v>137764642.61000001</v>
      </c>
      <c r="P57" s="23">
        <f t="shared" si="18"/>
        <v>3926936.51</v>
      </c>
      <c r="Q57" s="23">
        <f t="shared" si="18"/>
        <v>0</v>
      </c>
      <c r="R57" s="23">
        <f t="shared" si="18"/>
        <v>55463527.760000005</v>
      </c>
      <c r="S57" s="23">
        <f t="shared" si="18"/>
        <v>0</v>
      </c>
      <c r="T57" s="23">
        <f t="shared" si="18"/>
        <v>0</v>
      </c>
      <c r="U57" s="23">
        <f t="shared" si="18"/>
        <v>80577098.629999995</v>
      </c>
      <c r="V57" s="23">
        <f t="shared" si="18"/>
        <v>0</v>
      </c>
      <c r="W57" s="23">
        <f t="shared" si="18"/>
        <v>0</v>
      </c>
      <c r="X57" s="23">
        <f t="shared" si="18"/>
        <v>177681056.21000001</v>
      </c>
      <c r="Y57" s="23">
        <f t="shared" si="18"/>
        <v>14566756.74</v>
      </c>
      <c r="Z57" s="23">
        <f t="shared" si="18"/>
        <v>0</v>
      </c>
      <c r="AA57" s="23">
        <f t="shared" si="18"/>
        <v>810747740.18999994</v>
      </c>
      <c r="AB57" s="23">
        <f t="shared" si="18"/>
        <v>15834173.289999999</v>
      </c>
      <c r="AC57" s="23">
        <f t="shared" si="18"/>
        <v>0</v>
      </c>
      <c r="AD57" s="23">
        <f t="shared" si="18"/>
        <v>818636244.18999994</v>
      </c>
      <c r="AE57" s="23">
        <f t="shared" si="18"/>
        <v>31398202.039999999</v>
      </c>
      <c r="AF57" s="23">
        <f t="shared" si="18"/>
        <v>0</v>
      </c>
      <c r="AG57" s="23">
        <f t="shared" si="18"/>
        <v>36354344.340000004</v>
      </c>
      <c r="AH57" s="23">
        <f t="shared" si="18"/>
        <v>0</v>
      </c>
      <c r="AI57" s="23">
        <f t="shared" si="18"/>
        <v>0</v>
      </c>
      <c r="AJ57" s="23">
        <f t="shared" si="18"/>
        <v>523491999.10999995</v>
      </c>
      <c r="AK57" s="23">
        <f t="shared" si="18"/>
        <v>37280.06</v>
      </c>
      <c r="AL57" s="23">
        <f t="shared" si="18"/>
        <v>0</v>
      </c>
      <c r="AM57" s="23">
        <f t="shared" si="18"/>
        <v>4145661162.1099997</v>
      </c>
      <c r="AN57" s="23">
        <f t="shared" si="18"/>
        <v>13913862.960000001</v>
      </c>
      <c r="AO57" s="23">
        <f t="shared" si="18"/>
        <v>0</v>
      </c>
      <c r="AP57" s="23">
        <f t="shared" si="18"/>
        <v>444813648.26999998</v>
      </c>
      <c r="AQ57" s="23">
        <f t="shared" si="18"/>
        <v>0</v>
      </c>
      <c r="AR57" s="23">
        <f t="shared" si="18"/>
        <v>0</v>
      </c>
      <c r="AS57" s="23">
        <f t="shared" si="18"/>
        <v>221845853.62</v>
      </c>
      <c r="AT57" s="23">
        <f t="shared" si="18"/>
        <v>0</v>
      </c>
      <c r="AU57" s="23">
        <f t="shared" si="18"/>
        <v>0</v>
      </c>
      <c r="AV57" s="23">
        <f t="shared" si="18"/>
        <v>301610022.51999998</v>
      </c>
      <c r="AW57" s="23">
        <f t="shared" si="18"/>
        <v>5674195</v>
      </c>
      <c r="AX57" s="23">
        <f t="shared" si="18"/>
        <v>0</v>
      </c>
      <c r="AY57" s="23">
        <f t="shared" si="18"/>
        <v>120573986.37</v>
      </c>
      <c r="AZ57" s="23">
        <f t="shared" si="18"/>
        <v>114200</v>
      </c>
      <c r="BA57" s="23">
        <f t="shared" si="18"/>
        <v>0</v>
      </c>
      <c r="BB57" s="23">
        <f t="shared" si="18"/>
        <v>1060584014.9899999</v>
      </c>
      <c r="BC57" s="23">
        <f t="shared" si="18"/>
        <v>250000</v>
      </c>
      <c r="BD57" s="23">
        <f t="shared" si="18"/>
        <v>0</v>
      </c>
      <c r="BE57" s="23">
        <f t="shared" si="18"/>
        <v>7477319.8599999994</v>
      </c>
      <c r="BF57" s="23">
        <f t="shared" si="18"/>
        <v>0</v>
      </c>
      <c r="BG57" s="23">
        <f t="shared" si="18"/>
        <v>0</v>
      </c>
      <c r="BH57" s="23">
        <f t="shared" si="18"/>
        <v>200682687.47</v>
      </c>
      <c r="BI57" s="23">
        <f t="shared" si="18"/>
        <v>0</v>
      </c>
      <c r="BJ57" s="23">
        <f t="shared" si="18"/>
        <v>0</v>
      </c>
      <c r="BK57" s="23">
        <f t="shared" si="18"/>
        <v>92267607.810000002</v>
      </c>
      <c r="BL57" s="23">
        <f t="shared" si="18"/>
        <v>58093780.450000003</v>
      </c>
      <c r="BM57" s="23">
        <f t="shared" si="18"/>
        <v>0</v>
      </c>
      <c r="BN57" s="23">
        <f t="shared" si="18"/>
        <v>0</v>
      </c>
      <c r="BO57" s="23">
        <f t="shared" ref="BO57:BW57" si="19">+BO25+BO33+BO40+BO47+BO51+BO56</f>
        <v>0</v>
      </c>
      <c r="BP57" s="23">
        <f t="shared" si="19"/>
        <v>0</v>
      </c>
      <c r="BQ57" s="23">
        <f t="shared" si="19"/>
        <v>163241450</v>
      </c>
      <c r="BR57" s="23">
        <f t="shared" si="19"/>
        <v>0</v>
      </c>
      <c r="BS57" s="23">
        <f t="shared" si="19"/>
        <v>0</v>
      </c>
      <c r="BT57" s="23"/>
      <c r="BU57" s="23">
        <f>+BU12+BU25+BU33+BU40+BU47+BU51+BU56</f>
        <v>10676141380.759998</v>
      </c>
      <c r="BV57" s="23">
        <f t="shared" si="19"/>
        <v>150502019.66</v>
      </c>
      <c r="BW57" s="23">
        <f t="shared" si="19"/>
        <v>0</v>
      </c>
    </row>
    <row r="59" spans="1:76" x14ac:dyDescent="0.2">
      <c r="C59" s="50"/>
      <c r="D59" s="50"/>
      <c r="E59" s="50"/>
      <c r="I59" s="50"/>
      <c r="K59" s="50"/>
      <c r="L59" s="50"/>
      <c r="M59" s="50"/>
      <c r="N59" s="50"/>
      <c r="O59" s="50"/>
      <c r="Q59" s="50"/>
      <c r="R59" s="50"/>
      <c r="T59" s="50"/>
      <c r="U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I59" s="50"/>
      <c r="AJ59" s="50"/>
      <c r="AL59" s="50"/>
      <c r="AM59" s="53"/>
      <c r="AN59" s="54"/>
      <c r="AO59" s="54"/>
      <c r="AP59" s="50"/>
      <c r="AR59" s="50"/>
      <c r="AS59" s="50"/>
      <c r="AU59" s="50"/>
      <c r="AV59" s="50"/>
      <c r="AW59" s="50"/>
      <c r="AX59" s="50"/>
      <c r="AY59" s="50"/>
      <c r="BA59" s="50"/>
      <c r="BB59" s="50"/>
      <c r="BD59" s="50"/>
      <c r="BE59" s="50"/>
      <c r="BG59" s="50"/>
      <c r="BH59" s="50"/>
      <c r="BJ59" s="50"/>
      <c r="BK59" s="50"/>
      <c r="BM59" s="50"/>
      <c r="BQ59" s="50"/>
      <c r="BS59" s="50"/>
      <c r="BU59" s="50"/>
      <c r="BV59" s="50"/>
      <c r="BW59" s="50"/>
    </row>
    <row r="60" spans="1:76" x14ac:dyDescent="0.2"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</row>
    <row r="61" spans="1:76" x14ac:dyDescent="0.2">
      <c r="BU61" s="88"/>
    </row>
    <row r="62" spans="1:76" x14ac:dyDescent="0.2">
      <c r="BU62" s="50"/>
    </row>
    <row r="63" spans="1:76" x14ac:dyDescent="0.2">
      <c r="BU63" s="50"/>
    </row>
    <row r="64" spans="1:76" x14ac:dyDescent="0.2">
      <c r="BU64" s="50"/>
    </row>
  </sheetData>
  <mergeCells count="75">
    <mergeCell ref="BU9:BV9"/>
    <mergeCell ref="BB9:BC9"/>
    <mergeCell ref="BE9:BF9"/>
    <mergeCell ref="BH9:BI9"/>
    <mergeCell ref="BK9:BL9"/>
    <mergeCell ref="BN9:BO9"/>
    <mergeCell ref="BQ9:BR9"/>
    <mergeCell ref="AY9:AZ9"/>
    <mergeCell ref="R9:S9"/>
    <mergeCell ref="U9:V9"/>
    <mergeCell ref="X9:Y9"/>
    <mergeCell ref="AA9:AB9"/>
    <mergeCell ref="AD9:AE9"/>
    <mergeCell ref="AG9:AH9"/>
    <mergeCell ref="AJ9:AK9"/>
    <mergeCell ref="AM9:AN9"/>
    <mergeCell ref="AP9:AQ9"/>
    <mergeCell ref="AS9:AT9"/>
    <mergeCell ref="AV9:AW9"/>
    <mergeCell ref="BE8:BG8"/>
    <mergeCell ref="BH8:BJ8"/>
    <mergeCell ref="BK8:BM8"/>
    <mergeCell ref="BN8:BP8"/>
    <mergeCell ref="BQ8:BS8"/>
    <mergeCell ref="C9:D9"/>
    <mergeCell ref="F9:G9"/>
    <mergeCell ref="I9:J9"/>
    <mergeCell ref="L9:M9"/>
    <mergeCell ref="O9:P9"/>
    <mergeCell ref="BB8:BD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BN7:BP7"/>
    <mergeCell ref="BQ7:BS7"/>
    <mergeCell ref="BT7:BT8"/>
    <mergeCell ref="BU7:BW8"/>
    <mergeCell ref="C8:E8"/>
    <mergeCell ref="F8:H8"/>
    <mergeCell ref="I8:K8"/>
    <mergeCell ref="L8:N8"/>
    <mergeCell ref="O8:Q8"/>
    <mergeCell ref="R8:T8"/>
    <mergeCell ref="AV7:AX7"/>
    <mergeCell ref="AY7:BA7"/>
    <mergeCell ref="BB7:BD7"/>
    <mergeCell ref="BE7:BG7"/>
    <mergeCell ref="BH7:BJ7"/>
    <mergeCell ref="BK7:BM7"/>
    <mergeCell ref="AS7:AU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B1:J1"/>
    <mergeCell ref="C3:F3"/>
    <mergeCell ref="B7:B8"/>
    <mergeCell ref="C7:E7"/>
    <mergeCell ref="F7:H7"/>
    <mergeCell ref="I7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0AB61-7FD5-45BF-99D5-9F486DC26D99}">
  <sheetPr codeName="Foglio7">
    <pageSetUpPr fitToPage="1"/>
  </sheetPr>
  <dimension ref="A1:E70"/>
  <sheetViews>
    <sheetView showGridLines="0" zoomScaleNormal="100" workbookViewId="0">
      <selection activeCell="B23" sqref="B23"/>
    </sheetView>
  </sheetViews>
  <sheetFormatPr defaultRowHeight="15" x14ac:dyDescent="0.25"/>
  <cols>
    <col min="1" max="1" width="16.5703125" customWidth="1"/>
    <col min="2" max="2" width="72.28515625" customWidth="1"/>
    <col min="3" max="3" width="26" style="76" customWidth="1"/>
    <col min="4" max="4" width="28" customWidth="1"/>
    <col min="5" max="5" width="25.28515625" customWidth="1"/>
  </cols>
  <sheetData>
    <row r="1" spans="1:5" ht="40.5" customHeight="1" x14ac:dyDescent="0.2">
      <c r="B1" s="138"/>
      <c r="C1" s="139"/>
    </row>
    <row r="2" spans="1:5" ht="12.75" x14ac:dyDescent="0.2">
      <c r="A2" s="112" t="s">
        <v>6</v>
      </c>
      <c r="B2" s="112"/>
      <c r="C2" s="112"/>
    </row>
    <row r="4" spans="1:5" ht="18.75" x14ac:dyDescent="0.3">
      <c r="A4" s="2" t="s">
        <v>0</v>
      </c>
    </row>
    <row r="5" spans="1:5" ht="18.75" x14ac:dyDescent="0.3">
      <c r="A5" s="2"/>
      <c r="B5" s="24" t="s">
        <v>130</v>
      </c>
      <c r="C5" s="85" t="s">
        <v>184</v>
      </c>
    </row>
    <row r="7" spans="1:5" ht="24" customHeight="1" x14ac:dyDescent="0.2">
      <c r="A7" s="25" t="s">
        <v>7</v>
      </c>
      <c r="B7" s="28" t="s">
        <v>9</v>
      </c>
      <c r="C7" s="77" t="s">
        <v>1</v>
      </c>
      <c r="D7" s="3"/>
      <c r="E7" s="3"/>
    </row>
    <row r="8" spans="1:5" x14ac:dyDescent="0.2">
      <c r="A8" s="26"/>
      <c r="B8" s="27" t="s">
        <v>8</v>
      </c>
      <c r="C8" s="81">
        <v>4248676.96</v>
      </c>
      <c r="D8" s="5"/>
      <c r="E8" s="5"/>
    </row>
    <row r="9" spans="1:5" x14ac:dyDescent="0.2">
      <c r="A9" s="26"/>
      <c r="B9" s="44" t="s">
        <v>10</v>
      </c>
      <c r="C9" s="81">
        <v>296443193.82999998</v>
      </c>
      <c r="D9" s="5"/>
      <c r="E9" s="5"/>
    </row>
    <row r="10" spans="1:5" x14ac:dyDescent="0.2">
      <c r="A10" s="26"/>
      <c r="B10" s="44" t="s">
        <v>11</v>
      </c>
      <c r="C10" s="81"/>
      <c r="D10" s="5"/>
      <c r="E10" s="5"/>
    </row>
    <row r="11" spans="1:5" x14ac:dyDescent="0.25">
      <c r="A11" s="26"/>
      <c r="B11" s="44" t="s">
        <v>12</v>
      </c>
      <c r="C11" s="78"/>
      <c r="D11" s="5"/>
      <c r="E11" s="5"/>
    </row>
    <row r="12" spans="1:5" x14ac:dyDescent="0.2">
      <c r="A12" s="26"/>
      <c r="B12" s="30"/>
      <c r="C12" s="41"/>
      <c r="D12" s="5"/>
      <c r="E12" s="5"/>
    </row>
    <row r="13" spans="1:5" x14ac:dyDescent="0.2">
      <c r="A13" s="31" t="s">
        <v>13</v>
      </c>
      <c r="B13" s="44" t="s">
        <v>14</v>
      </c>
      <c r="C13" s="79"/>
      <c r="D13" s="5"/>
      <c r="E13" s="5"/>
    </row>
    <row r="14" spans="1:5" x14ac:dyDescent="0.2">
      <c r="A14" s="87" t="s">
        <v>160</v>
      </c>
      <c r="B14" s="45" t="s">
        <v>15</v>
      </c>
      <c r="C14" s="81">
        <v>162275193.09</v>
      </c>
      <c r="D14" s="6"/>
      <c r="E14" s="6"/>
    </row>
    <row r="15" spans="1:5" x14ac:dyDescent="0.2">
      <c r="A15" s="87" t="s">
        <v>161</v>
      </c>
      <c r="B15" s="45" t="s">
        <v>16</v>
      </c>
      <c r="C15" s="81">
        <v>708719838.91000009</v>
      </c>
      <c r="D15" s="6"/>
      <c r="E15" s="6"/>
    </row>
    <row r="16" spans="1:5" x14ac:dyDescent="0.2">
      <c r="A16" s="87" t="s">
        <v>162</v>
      </c>
      <c r="B16" s="45" t="s">
        <v>17</v>
      </c>
      <c r="C16" s="81">
        <v>7990296454</v>
      </c>
      <c r="D16" s="6"/>
      <c r="E16" s="6"/>
    </row>
    <row r="17" spans="1:5" x14ac:dyDescent="0.2">
      <c r="A17" s="87" t="s">
        <v>163</v>
      </c>
      <c r="B17" s="45" t="s">
        <v>18</v>
      </c>
      <c r="C17" s="81"/>
      <c r="D17" s="6"/>
      <c r="E17" s="6"/>
    </row>
    <row r="18" spans="1:5" x14ac:dyDescent="0.2">
      <c r="A18" s="87">
        <v>10301</v>
      </c>
      <c r="B18" s="45" t="s">
        <v>19</v>
      </c>
      <c r="C18" s="81"/>
      <c r="D18" s="6"/>
      <c r="E18" s="6"/>
    </row>
    <row r="19" spans="1:5" x14ac:dyDescent="0.2">
      <c r="A19" s="87">
        <v>10301</v>
      </c>
      <c r="B19" s="45" t="s">
        <v>20</v>
      </c>
      <c r="C19" s="81"/>
      <c r="D19" s="6"/>
      <c r="E19" s="6"/>
    </row>
    <row r="20" spans="1:5" x14ac:dyDescent="0.2">
      <c r="A20" s="36">
        <v>10000</v>
      </c>
      <c r="B20" s="46" t="s">
        <v>21</v>
      </c>
      <c r="C20" s="82">
        <f t="shared" ref="C20" si="0">SUM(C14:C19)</f>
        <v>8861291486</v>
      </c>
      <c r="D20" s="6"/>
      <c r="E20" s="6"/>
    </row>
    <row r="21" spans="1:5" x14ac:dyDescent="0.2">
      <c r="A21" s="4"/>
      <c r="B21" s="5"/>
      <c r="C21" s="41"/>
      <c r="D21" s="6"/>
      <c r="E21" s="6"/>
    </row>
    <row r="22" spans="1:5" x14ac:dyDescent="0.2">
      <c r="A22" s="34" t="s">
        <v>22</v>
      </c>
      <c r="B22" s="44" t="s">
        <v>23</v>
      </c>
      <c r="C22" s="41"/>
      <c r="D22" s="5"/>
      <c r="E22" s="5"/>
    </row>
    <row r="23" spans="1:5" x14ac:dyDescent="0.2">
      <c r="A23" s="32" t="s">
        <v>164</v>
      </c>
      <c r="B23" s="45" t="s">
        <v>24</v>
      </c>
      <c r="C23" s="81">
        <v>298100667.31</v>
      </c>
      <c r="D23" s="6"/>
      <c r="E23" s="6"/>
    </row>
    <row r="24" spans="1:5" x14ac:dyDescent="0.2">
      <c r="A24" s="32" t="s">
        <v>165</v>
      </c>
      <c r="B24" s="45" t="s">
        <v>25</v>
      </c>
      <c r="C24" s="81"/>
      <c r="D24" s="6"/>
      <c r="E24" s="6"/>
    </row>
    <row r="25" spans="1:5" x14ac:dyDescent="0.2">
      <c r="A25" s="32" t="s">
        <v>166</v>
      </c>
      <c r="B25" s="45" t="s">
        <v>26</v>
      </c>
      <c r="C25" s="81">
        <v>50000000</v>
      </c>
      <c r="D25" s="6"/>
      <c r="E25" s="6"/>
    </row>
    <row r="26" spans="1:5" x14ac:dyDescent="0.2">
      <c r="A26" s="32" t="s">
        <v>167</v>
      </c>
      <c r="B26" s="45" t="s">
        <v>27</v>
      </c>
      <c r="C26" s="81">
        <v>464700</v>
      </c>
      <c r="D26" s="6"/>
      <c r="E26" s="6"/>
    </row>
    <row r="27" spans="1:5" x14ac:dyDescent="0.2">
      <c r="A27" s="32" t="s">
        <v>168</v>
      </c>
      <c r="B27" s="45" t="s">
        <v>28</v>
      </c>
      <c r="C27" s="81">
        <v>78159764.820000008</v>
      </c>
      <c r="D27" s="6"/>
      <c r="E27" s="6"/>
    </row>
    <row r="28" spans="1:5" x14ac:dyDescent="0.2">
      <c r="A28" s="42">
        <v>20000</v>
      </c>
      <c r="B28" s="43" t="s">
        <v>29</v>
      </c>
      <c r="C28" s="82">
        <f t="shared" ref="C28" si="1">SUM(C23:C27)</f>
        <v>426725132.13</v>
      </c>
      <c r="D28" s="6"/>
      <c r="E28" s="6"/>
    </row>
    <row r="29" spans="1:5" x14ac:dyDescent="0.2">
      <c r="A29" s="4"/>
      <c r="B29" s="5"/>
      <c r="C29" s="41"/>
      <c r="D29" s="6"/>
      <c r="E29" s="6"/>
    </row>
    <row r="30" spans="1:5" x14ac:dyDescent="0.2">
      <c r="A30" s="35" t="s">
        <v>30</v>
      </c>
      <c r="B30" s="44" t="s">
        <v>31</v>
      </c>
      <c r="C30" s="41"/>
      <c r="D30" s="6"/>
      <c r="E30" s="6"/>
    </row>
    <row r="31" spans="1:5" x14ac:dyDescent="0.2">
      <c r="A31" s="87" t="s">
        <v>169</v>
      </c>
      <c r="B31" s="45" t="s">
        <v>32</v>
      </c>
      <c r="C31" s="81">
        <v>3038777.56</v>
      </c>
      <c r="D31" s="6"/>
      <c r="E31" s="6"/>
    </row>
    <row r="32" spans="1:5" x14ac:dyDescent="0.2">
      <c r="A32" s="87" t="s">
        <v>170</v>
      </c>
      <c r="B32" s="45" t="s">
        <v>33</v>
      </c>
      <c r="C32" s="81">
        <v>1964385</v>
      </c>
      <c r="D32" s="6"/>
      <c r="E32" s="6"/>
    </row>
    <row r="33" spans="1:5" x14ac:dyDescent="0.2">
      <c r="A33" s="87" t="s">
        <v>171</v>
      </c>
      <c r="B33" s="45" t="s">
        <v>34</v>
      </c>
      <c r="C33" s="81">
        <v>254566.84</v>
      </c>
      <c r="D33" s="6"/>
      <c r="E33" s="6"/>
    </row>
    <row r="34" spans="1:5" x14ac:dyDescent="0.2">
      <c r="A34" s="87" t="s">
        <v>172</v>
      </c>
      <c r="B34" s="45" t="s">
        <v>35</v>
      </c>
      <c r="C34" s="81"/>
      <c r="D34" s="6"/>
      <c r="E34" s="6"/>
    </row>
    <row r="35" spans="1:5" x14ac:dyDescent="0.2">
      <c r="A35" s="87" t="s">
        <v>173</v>
      </c>
      <c r="B35" s="45" t="s">
        <v>36</v>
      </c>
      <c r="C35" s="81">
        <v>38280768.910000004</v>
      </c>
      <c r="D35" s="6"/>
      <c r="E35" s="6"/>
    </row>
    <row r="36" spans="1:5" x14ac:dyDescent="0.2">
      <c r="A36" s="36">
        <v>30000</v>
      </c>
      <c r="B36" s="46" t="s">
        <v>37</v>
      </c>
      <c r="C36" s="82">
        <f t="shared" ref="C36" si="2">SUM(C31:C35)</f>
        <v>43538498.310000002</v>
      </c>
      <c r="D36" s="6"/>
      <c r="E36" s="6"/>
    </row>
    <row r="37" spans="1:5" x14ac:dyDescent="0.2">
      <c r="A37" s="8"/>
      <c r="B37" s="9"/>
      <c r="C37" s="41"/>
      <c r="D37" s="6"/>
      <c r="E37" s="6"/>
    </row>
    <row r="38" spans="1:5" x14ac:dyDescent="0.2">
      <c r="A38" s="35" t="s">
        <v>38</v>
      </c>
      <c r="B38" s="27" t="s">
        <v>39</v>
      </c>
      <c r="C38" s="48"/>
      <c r="D38" s="5"/>
      <c r="E38" s="5"/>
    </row>
    <row r="39" spans="1:5" x14ac:dyDescent="0.2">
      <c r="A39" s="32">
        <v>40100</v>
      </c>
      <c r="B39" s="45" t="s">
        <v>40</v>
      </c>
      <c r="C39" s="48"/>
      <c r="D39" s="6"/>
      <c r="E39" s="6"/>
    </row>
    <row r="40" spans="1:5" x14ac:dyDescent="0.2">
      <c r="A40" s="32" t="s">
        <v>174</v>
      </c>
      <c r="B40" s="45" t="s">
        <v>41</v>
      </c>
      <c r="C40" s="81">
        <v>531226688.27999997</v>
      </c>
      <c r="D40" s="6"/>
      <c r="E40" s="6"/>
    </row>
    <row r="41" spans="1:5" x14ac:dyDescent="0.2">
      <c r="A41" s="32" t="s">
        <v>175</v>
      </c>
      <c r="B41" s="45" t="s">
        <v>42</v>
      </c>
      <c r="C41" s="81">
        <v>307000</v>
      </c>
      <c r="D41" s="6"/>
      <c r="E41" s="6"/>
    </row>
    <row r="42" spans="1:5" x14ac:dyDescent="0.2">
      <c r="A42" s="32" t="s">
        <v>176</v>
      </c>
      <c r="B42" s="45" t="s">
        <v>43</v>
      </c>
      <c r="C42" s="81">
        <v>545000</v>
      </c>
      <c r="D42" s="6"/>
      <c r="E42" s="6"/>
    </row>
    <row r="43" spans="1:5" x14ac:dyDescent="0.2">
      <c r="A43" s="32" t="s">
        <v>177</v>
      </c>
      <c r="B43" s="45" t="s">
        <v>44</v>
      </c>
      <c r="C43" s="81">
        <v>10000</v>
      </c>
      <c r="D43" s="6"/>
      <c r="E43" s="6"/>
    </row>
    <row r="44" spans="1:5" x14ac:dyDescent="0.2">
      <c r="A44" s="36">
        <v>40000</v>
      </c>
      <c r="B44" s="46" t="s">
        <v>45</v>
      </c>
      <c r="C44" s="82">
        <f t="shared" ref="C44" si="3">SUM(C39:C43)</f>
        <v>532088688.27999997</v>
      </c>
      <c r="D44" s="6"/>
      <c r="E44" s="6"/>
    </row>
    <row r="45" spans="1:5" x14ac:dyDescent="0.2">
      <c r="A45" s="4"/>
      <c r="B45" s="5"/>
      <c r="C45" s="41"/>
      <c r="D45" s="6"/>
      <c r="E45" s="6"/>
    </row>
    <row r="46" spans="1:5" x14ac:dyDescent="0.2">
      <c r="A46" s="35" t="s">
        <v>46</v>
      </c>
      <c r="B46" s="27" t="s">
        <v>47</v>
      </c>
      <c r="C46" s="48"/>
      <c r="D46" s="5"/>
      <c r="E46" s="5"/>
    </row>
    <row r="47" spans="1:5" x14ac:dyDescent="0.2">
      <c r="A47" s="32">
        <v>50100</v>
      </c>
      <c r="B47" s="45" t="s">
        <v>48</v>
      </c>
      <c r="C47" s="81"/>
      <c r="D47" s="6"/>
      <c r="E47" s="6"/>
    </row>
    <row r="48" spans="1:5" x14ac:dyDescent="0.2">
      <c r="A48" s="32">
        <v>50200</v>
      </c>
      <c r="B48" s="45" t="s">
        <v>49</v>
      </c>
      <c r="C48" s="81"/>
      <c r="D48" s="6"/>
      <c r="E48" s="6"/>
    </row>
    <row r="49" spans="1:5" x14ac:dyDescent="0.2">
      <c r="A49" s="32" t="s">
        <v>178</v>
      </c>
      <c r="B49" s="45" t="s">
        <v>50</v>
      </c>
      <c r="C49" s="81">
        <v>30225000</v>
      </c>
      <c r="D49" s="6"/>
      <c r="E49" s="6"/>
    </row>
    <row r="50" spans="1:5" x14ac:dyDescent="0.2">
      <c r="A50" s="32" t="s">
        <v>179</v>
      </c>
      <c r="B50" s="45" t="s">
        <v>51</v>
      </c>
      <c r="C50" s="81">
        <v>400000000</v>
      </c>
      <c r="D50" s="6"/>
      <c r="E50" s="6"/>
    </row>
    <row r="51" spans="1:5" x14ac:dyDescent="0.2">
      <c r="A51" s="36">
        <v>50000</v>
      </c>
      <c r="B51" s="46" t="s">
        <v>52</v>
      </c>
      <c r="C51" s="82">
        <f t="shared" ref="C51" si="4">SUM(C47:C50)</f>
        <v>430225000</v>
      </c>
      <c r="D51" s="6"/>
      <c r="E51" s="6"/>
    </row>
    <row r="52" spans="1:5" x14ac:dyDescent="0.2">
      <c r="A52" s="4"/>
      <c r="B52" s="5"/>
      <c r="C52" s="41"/>
      <c r="D52" s="6"/>
      <c r="E52" s="6"/>
    </row>
    <row r="53" spans="1:5" x14ac:dyDescent="0.2">
      <c r="A53" s="35" t="s">
        <v>53</v>
      </c>
      <c r="B53" s="27" t="s">
        <v>54</v>
      </c>
      <c r="C53" s="48"/>
      <c r="D53" s="49"/>
      <c r="E53" s="5"/>
    </row>
    <row r="54" spans="1:5" x14ac:dyDescent="0.2">
      <c r="A54" s="32">
        <v>60100</v>
      </c>
      <c r="B54" s="45" t="s">
        <v>48</v>
      </c>
      <c r="C54" s="41"/>
      <c r="D54" s="49"/>
      <c r="E54" s="6"/>
    </row>
    <row r="55" spans="1:5" x14ac:dyDescent="0.2">
      <c r="A55" s="32">
        <v>60200</v>
      </c>
      <c r="B55" s="45" t="s">
        <v>49</v>
      </c>
      <c r="C55" s="81"/>
      <c r="D55" s="49"/>
      <c r="E55" s="6"/>
    </row>
    <row r="56" spans="1:5" x14ac:dyDescent="0.2">
      <c r="A56" s="32" t="s">
        <v>180</v>
      </c>
      <c r="B56" s="45" t="s">
        <v>50</v>
      </c>
      <c r="C56" s="81">
        <v>68151274.909999996</v>
      </c>
      <c r="D56" s="49"/>
      <c r="E56" s="6"/>
    </row>
    <row r="57" spans="1:5" x14ac:dyDescent="0.2">
      <c r="A57" s="32">
        <v>60400</v>
      </c>
      <c r="B57" s="45" t="s">
        <v>51</v>
      </c>
      <c r="C57" s="41"/>
      <c r="D57" s="49"/>
      <c r="E57" s="6"/>
    </row>
    <row r="58" spans="1:5" x14ac:dyDescent="0.2">
      <c r="A58" s="36">
        <v>60000</v>
      </c>
      <c r="B58" s="46" t="s">
        <v>55</v>
      </c>
      <c r="C58" s="82">
        <f t="shared" ref="C58" si="5">SUM(C54:C57)</f>
        <v>68151274.909999996</v>
      </c>
      <c r="D58" s="6"/>
      <c r="E58" s="6"/>
    </row>
    <row r="59" spans="1:5" x14ac:dyDescent="0.2">
      <c r="A59" s="4"/>
      <c r="B59" s="5"/>
      <c r="C59" s="41"/>
      <c r="D59" s="6"/>
      <c r="E59" s="6"/>
    </row>
    <row r="60" spans="1:5" x14ac:dyDescent="0.2">
      <c r="A60" s="35" t="s">
        <v>56</v>
      </c>
      <c r="B60" s="27" t="s">
        <v>57</v>
      </c>
      <c r="C60" s="48"/>
      <c r="D60" s="5"/>
      <c r="E60" s="5"/>
    </row>
    <row r="61" spans="1:5" x14ac:dyDescent="0.2">
      <c r="A61" s="32">
        <v>70100</v>
      </c>
      <c r="B61" s="45" t="s">
        <v>58</v>
      </c>
      <c r="C61" s="41"/>
      <c r="D61" s="6"/>
      <c r="E61" s="6"/>
    </row>
    <row r="62" spans="1:5" x14ac:dyDescent="0.2">
      <c r="A62" s="33">
        <v>70000</v>
      </c>
      <c r="B62" s="46" t="s">
        <v>59</v>
      </c>
      <c r="C62" s="82"/>
      <c r="D62" s="6"/>
      <c r="E62" s="6"/>
    </row>
    <row r="63" spans="1:5" x14ac:dyDescent="0.2">
      <c r="A63" s="4"/>
      <c r="B63" s="5"/>
      <c r="C63" s="41"/>
      <c r="D63" s="6"/>
      <c r="E63" s="6"/>
    </row>
    <row r="64" spans="1:5" x14ac:dyDescent="0.2">
      <c r="A64" s="35" t="s">
        <v>60</v>
      </c>
      <c r="B64" s="27" t="s">
        <v>61</v>
      </c>
      <c r="C64" s="48"/>
      <c r="D64" s="5"/>
      <c r="E64" s="5"/>
    </row>
    <row r="65" spans="1:5" x14ac:dyDescent="0.2">
      <c r="A65" s="32" t="s">
        <v>181</v>
      </c>
      <c r="B65" s="45" t="s">
        <v>62</v>
      </c>
      <c r="C65" s="81">
        <v>162999200</v>
      </c>
      <c r="D65" s="6"/>
      <c r="E65" s="6"/>
    </row>
    <row r="66" spans="1:5" x14ac:dyDescent="0.2">
      <c r="A66" s="32" t="s">
        <v>182</v>
      </c>
      <c r="B66" s="45" t="s">
        <v>63</v>
      </c>
      <c r="C66" s="81">
        <v>242250</v>
      </c>
      <c r="D66" s="6"/>
      <c r="E66" s="6"/>
    </row>
    <row r="67" spans="1:5" x14ac:dyDescent="0.2">
      <c r="A67" s="33">
        <v>90000</v>
      </c>
      <c r="B67" s="46" t="s">
        <v>64</v>
      </c>
      <c r="C67" s="82">
        <f t="shared" ref="C67" si="6">SUM(C65:C66)</f>
        <v>163241450</v>
      </c>
      <c r="D67" s="6"/>
      <c r="E67" s="6"/>
    </row>
    <row r="68" spans="1:5" ht="23.25" customHeight="1" x14ac:dyDescent="0.2">
      <c r="A68" s="7"/>
      <c r="B68" s="47" t="s">
        <v>65</v>
      </c>
      <c r="C68" s="83">
        <f t="shared" ref="C68" si="7">+C20+C28+C36+C44+C51+C58+C62+C67</f>
        <v>10525261529.629999</v>
      </c>
      <c r="D68" s="10"/>
      <c r="E68" s="10"/>
    </row>
    <row r="69" spans="1:5" ht="23.25" customHeight="1" x14ac:dyDescent="0.2">
      <c r="A69" s="7"/>
      <c r="B69" s="47" t="s">
        <v>3</v>
      </c>
      <c r="C69" s="83">
        <f t="shared" ref="C69" si="8">+C68+C8+C9+C10</f>
        <v>10825953400.419998</v>
      </c>
      <c r="D69" s="10"/>
      <c r="E69" s="10"/>
    </row>
    <row r="70" spans="1:5" x14ac:dyDescent="0.2">
      <c r="A70" s="5"/>
      <c r="B70" s="5"/>
      <c r="C70" s="80"/>
      <c r="D70" s="5"/>
      <c r="E70" s="5"/>
    </row>
  </sheetData>
  <mergeCells count="2">
    <mergeCell ref="B1:C1"/>
    <mergeCell ref="A2:C2"/>
  </mergeCells>
  <printOptions gridLinesSet="0"/>
  <pageMargins left="0.70866141732283472" right="0.70866141732283472" top="0" bottom="0.74803149606299213" header="0.31496062992125984" footer="0.31496062992125984"/>
  <pageSetup paperSize="9" scale="57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8433" r:id="rId4" name="CommandButton1">
          <controlPr defaultSize="0" autoFill="0" autoLine="0" r:id="rId5">
            <anchor moveWithCells="1">
              <from>
                <xdr:col>0</xdr:col>
                <xdr:colOff>0</xdr:colOff>
                <xdr:row>0</xdr:row>
                <xdr:rowOff>104775</xdr:rowOff>
              </from>
              <to>
                <xdr:col>0</xdr:col>
                <xdr:colOff>1028700</xdr:colOff>
                <xdr:row>0</xdr:row>
                <xdr:rowOff>390525</xdr:rowOff>
              </to>
            </anchor>
          </controlPr>
        </control>
      </mc:Choice>
      <mc:Fallback>
        <control shapeId="18433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DBF61-7B7B-4FFA-B552-DB497E2DAC15}">
  <dimension ref="A1:BY64"/>
  <sheetViews>
    <sheetView showGridLines="0" zoomScaleNormal="100" workbookViewId="0">
      <pane xSplit="2" ySplit="7" topLeftCell="BQ8" activePane="bottomRight" state="frozen"/>
      <selection activeCell="BT56" sqref="BT56"/>
      <selection pane="topRight" activeCell="BT56" sqref="BT56"/>
      <selection pane="bottomLeft" activeCell="BT56" sqref="BT56"/>
      <selection pane="bottomRight" activeCell="BW15" sqref="BW15"/>
    </sheetView>
  </sheetViews>
  <sheetFormatPr defaultRowHeight="12.75" x14ac:dyDescent="0.2"/>
  <cols>
    <col min="1" max="1" width="6" customWidth="1"/>
    <col min="2" max="2" width="55.5703125" customWidth="1"/>
    <col min="3" max="69" width="18.7109375" customWidth="1"/>
    <col min="70" max="70" width="18.85546875" customWidth="1"/>
    <col min="71" max="75" width="18.7109375" customWidth="1"/>
    <col min="76" max="76" width="19.5703125" customWidth="1"/>
    <col min="77" max="77" width="15.42578125" bestFit="1" customWidth="1"/>
  </cols>
  <sheetData>
    <row r="1" spans="1:76" ht="36.75" customHeight="1" x14ac:dyDescent="0.2">
      <c r="B1" s="110"/>
      <c r="C1" s="111"/>
      <c r="D1" s="111"/>
      <c r="E1" s="111"/>
      <c r="F1" s="111"/>
      <c r="G1" s="111"/>
      <c r="H1" s="111"/>
      <c r="I1" s="111"/>
      <c r="J1" s="111"/>
    </row>
    <row r="3" spans="1:76" x14ac:dyDescent="0.2">
      <c r="C3" s="112" t="s">
        <v>6</v>
      </c>
      <c r="D3" s="112"/>
      <c r="E3" s="112"/>
      <c r="F3" s="112"/>
      <c r="BU3" s="50"/>
    </row>
    <row r="4" spans="1:76" ht="18.75" x14ac:dyDescent="0.3">
      <c r="B4" s="2" t="s">
        <v>131</v>
      </c>
      <c r="BU4" s="50"/>
    </row>
    <row r="5" spans="1:76" ht="18.75" x14ac:dyDescent="0.3">
      <c r="B5" s="24"/>
      <c r="C5" s="24" t="s">
        <v>130</v>
      </c>
      <c r="D5" s="2">
        <v>2027</v>
      </c>
      <c r="G5" s="2"/>
      <c r="BU5" s="50"/>
    </row>
    <row r="6" spans="1:76" ht="18.75" x14ac:dyDescent="0.3">
      <c r="B6" s="2"/>
      <c r="G6" s="2"/>
    </row>
    <row r="7" spans="1:76" s="102" customFormat="1" ht="12.75" customHeight="1" x14ac:dyDescent="0.2">
      <c r="A7" s="55"/>
      <c r="B7" s="113" t="s">
        <v>66</v>
      </c>
      <c r="C7" s="115">
        <v>1</v>
      </c>
      <c r="D7" s="116"/>
      <c r="E7" s="117"/>
      <c r="F7" s="115">
        <v>2</v>
      </c>
      <c r="G7" s="116"/>
      <c r="H7" s="117"/>
      <c r="I7" s="115">
        <v>3</v>
      </c>
      <c r="J7" s="116"/>
      <c r="K7" s="117"/>
      <c r="L7" s="115">
        <v>4</v>
      </c>
      <c r="M7" s="116"/>
      <c r="N7" s="117"/>
      <c r="O7" s="115">
        <v>5</v>
      </c>
      <c r="P7" s="116"/>
      <c r="Q7" s="117"/>
      <c r="R7" s="115">
        <v>6</v>
      </c>
      <c r="S7" s="116"/>
      <c r="T7" s="117"/>
      <c r="U7" s="115">
        <v>7</v>
      </c>
      <c r="V7" s="116"/>
      <c r="W7" s="117"/>
      <c r="X7" s="115">
        <v>8</v>
      </c>
      <c r="Y7" s="116"/>
      <c r="Z7" s="117"/>
      <c r="AA7" s="115">
        <v>9</v>
      </c>
      <c r="AB7" s="116"/>
      <c r="AC7" s="117"/>
      <c r="AD7" s="115">
        <v>10</v>
      </c>
      <c r="AE7" s="116"/>
      <c r="AF7" s="117"/>
      <c r="AG7" s="116">
        <v>11</v>
      </c>
      <c r="AH7" s="116"/>
      <c r="AI7" s="117"/>
      <c r="AJ7" s="115">
        <v>12</v>
      </c>
      <c r="AK7" s="116"/>
      <c r="AL7" s="117"/>
      <c r="AM7" s="115">
        <v>13</v>
      </c>
      <c r="AN7" s="116"/>
      <c r="AO7" s="117"/>
      <c r="AP7" s="115">
        <v>14</v>
      </c>
      <c r="AQ7" s="116"/>
      <c r="AR7" s="117"/>
      <c r="AS7" s="115">
        <v>15</v>
      </c>
      <c r="AT7" s="116"/>
      <c r="AU7" s="117"/>
      <c r="AV7" s="116">
        <v>16</v>
      </c>
      <c r="AW7" s="116"/>
      <c r="AX7" s="117"/>
      <c r="AY7" s="115">
        <v>17</v>
      </c>
      <c r="AZ7" s="116"/>
      <c r="BA7" s="117"/>
      <c r="BB7" s="115">
        <v>18</v>
      </c>
      <c r="BC7" s="116"/>
      <c r="BD7" s="117"/>
      <c r="BE7" s="115">
        <v>19</v>
      </c>
      <c r="BF7" s="116"/>
      <c r="BG7" s="117"/>
      <c r="BH7" s="115">
        <v>20</v>
      </c>
      <c r="BI7" s="116"/>
      <c r="BJ7" s="117"/>
      <c r="BK7" s="116">
        <v>50</v>
      </c>
      <c r="BL7" s="116"/>
      <c r="BM7" s="117"/>
      <c r="BN7" s="115">
        <v>60</v>
      </c>
      <c r="BO7" s="116"/>
      <c r="BP7" s="117"/>
      <c r="BQ7" s="115">
        <v>99</v>
      </c>
      <c r="BR7" s="116"/>
      <c r="BS7" s="116"/>
      <c r="BT7" s="118" t="s">
        <v>128</v>
      </c>
      <c r="BU7" s="120" t="s">
        <v>129</v>
      </c>
      <c r="BV7" s="121"/>
      <c r="BW7" s="122"/>
    </row>
    <row r="8" spans="1:76" s="103" customFormat="1" ht="58.5" customHeight="1" x14ac:dyDescent="0.2">
      <c r="A8" s="69"/>
      <c r="B8" s="114"/>
      <c r="C8" s="126" t="s">
        <v>67</v>
      </c>
      <c r="D8" s="126"/>
      <c r="E8" s="127"/>
      <c r="F8" s="128" t="s">
        <v>68</v>
      </c>
      <c r="G8" s="127"/>
      <c r="H8" s="129"/>
      <c r="I8" s="130" t="s">
        <v>69</v>
      </c>
      <c r="J8" s="131"/>
      <c r="K8" s="132"/>
      <c r="L8" s="133" t="s">
        <v>70</v>
      </c>
      <c r="M8" s="134"/>
      <c r="N8" s="132"/>
      <c r="O8" s="133" t="s">
        <v>71</v>
      </c>
      <c r="P8" s="134"/>
      <c r="Q8" s="132"/>
      <c r="R8" s="126" t="s">
        <v>132</v>
      </c>
      <c r="S8" s="126"/>
      <c r="T8" s="127"/>
      <c r="U8" s="128" t="s">
        <v>111</v>
      </c>
      <c r="V8" s="127"/>
      <c r="W8" s="129"/>
      <c r="X8" s="130" t="s">
        <v>112</v>
      </c>
      <c r="Y8" s="131"/>
      <c r="Z8" s="132"/>
      <c r="AA8" s="133" t="s">
        <v>113</v>
      </c>
      <c r="AB8" s="134"/>
      <c r="AC8" s="132"/>
      <c r="AD8" s="133" t="s">
        <v>114</v>
      </c>
      <c r="AE8" s="134"/>
      <c r="AF8" s="132"/>
      <c r="AG8" s="126" t="s">
        <v>115</v>
      </c>
      <c r="AH8" s="126"/>
      <c r="AI8" s="127"/>
      <c r="AJ8" s="128" t="s">
        <v>116</v>
      </c>
      <c r="AK8" s="127"/>
      <c r="AL8" s="129"/>
      <c r="AM8" s="130" t="s">
        <v>117</v>
      </c>
      <c r="AN8" s="131"/>
      <c r="AO8" s="132"/>
      <c r="AP8" s="133" t="s">
        <v>118</v>
      </c>
      <c r="AQ8" s="134"/>
      <c r="AR8" s="132"/>
      <c r="AS8" s="133" t="s">
        <v>119</v>
      </c>
      <c r="AT8" s="134"/>
      <c r="AU8" s="132"/>
      <c r="AV8" s="126" t="s">
        <v>120</v>
      </c>
      <c r="AW8" s="126"/>
      <c r="AX8" s="127"/>
      <c r="AY8" s="128" t="s">
        <v>121</v>
      </c>
      <c r="AZ8" s="127"/>
      <c r="BA8" s="129"/>
      <c r="BB8" s="130" t="s">
        <v>122</v>
      </c>
      <c r="BC8" s="131"/>
      <c r="BD8" s="132"/>
      <c r="BE8" s="133" t="s">
        <v>123</v>
      </c>
      <c r="BF8" s="134"/>
      <c r="BG8" s="132"/>
      <c r="BH8" s="133" t="s">
        <v>124</v>
      </c>
      <c r="BI8" s="134"/>
      <c r="BJ8" s="132"/>
      <c r="BK8" s="126" t="s">
        <v>125</v>
      </c>
      <c r="BL8" s="126"/>
      <c r="BM8" s="127"/>
      <c r="BN8" s="128" t="s">
        <v>126</v>
      </c>
      <c r="BO8" s="127"/>
      <c r="BP8" s="129"/>
      <c r="BQ8" s="130" t="s">
        <v>127</v>
      </c>
      <c r="BR8" s="131"/>
      <c r="BS8" s="134"/>
      <c r="BT8" s="119"/>
      <c r="BU8" s="123"/>
      <c r="BV8" s="124"/>
      <c r="BW8" s="125"/>
    </row>
    <row r="9" spans="1:76" s="64" customFormat="1" ht="11.25" customHeight="1" x14ac:dyDescent="0.2">
      <c r="A9" s="52"/>
      <c r="C9" s="135" t="s">
        <v>4</v>
      </c>
      <c r="D9" s="136"/>
      <c r="E9" s="65" t="s">
        <v>5</v>
      </c>
      <c r="F9" s="135" t="s">
        <v>4</v>
      </c>
      <c r="G9" s="136"/>
      <c r="H9" s="66" t="s">
        <v>5</v>
      </c>
      <c r="I9" s="135" t="s">
        <v>4</v>
      </c>
      <c r="J9" s="136"/>
      <c r="K9" s="67" t="s">
        <v>5</v>
      </c>
      <c r="L9" s="135" t="s">
        <v>4</v>
      </c>
      <c r="M9" s="136"/>
      <c r="N9" s="67" t="s">
        <v>5</v>
      </c>
      <c r="O9" s="135" t="s">
        <v>4</v>
      </c>
      <c r="P9" s="136"/>
      <c r="Q9" s="67" t="s">
        <v>5</v>
      </c>
      <c r="R9" s="137" t="s">
        <v>4</v>
      </c>
      <c r="S9" s="136"/>
      <c r="T9" s="65" t="s">
        <v>5</v>
      </c>
      <c r="U9" s="135" t="s">
        <v>4</v>
      </c>
      <c r="V9" s="136"/>
      <c r="W9" s="66" t="s">
        <v>5</v>
      </c>
      <c r="X9" s="135" t="s">
        <v>4</v>
      </c>
      <c r="Y9" s="136"/>
      <c r="Z9" s="67" t="s">
        <v>5</v>
      </c>
      <c r="AA9" s="135" t="s">
        <v>4</v>
      </c>
      <c r="AB9" s="136"/>
      <c r="AC9" s="67" t="s">
        <v>5</v>
      </c>
      <c r="AD9" s="135" t="s">
        <v>4</v>
      </c>
      <c r="AE9" s="136"/>
      <c r="AF9" s="67" t="s">
        <v>5</v>
      </c>
      <c r="AG9" s="137" t="s">
        <v>4</v>
      </c>
      <c r="AH9" s="136"/>
      <c r="AI9" s="65" t="s">
        <v>5</v>
      </c>
      <c r="AJ9" s="135" t="s">
        <v>4</v>
      </c>
      <c r="AK9" s="136"/>
      <c r="AL9" s="66" t="s">
        <v>5</v>
      </c>
      <c r="AM9" s="135" t="s">
        <v>4</v>
      </c>
      <c r="AN9" s="136"/>
      <c r="AO9" s="67" t="s">
        <v>5</v>
      </c>
      <c r="AP9" s="135" t="s">
        <v>4</v>
      </c>
      <c r="AQ9" s="136"/>
      <c r="AR9" s="67" t="s">
        <v>5</v>
      </c>
      <c r="AS9" s="135" t="s">
        <v>4</v>
      </c>
      <c r="AT9" s="136"/>
      <c r="AU9" s="67" t="s">
        <v>5</v>
      </c>
      <c r="AV9" s="137" t="s">
        <v>4</v>
      </c>
      <c r="AW9" s="136"/>
      <c r="AX9" s="65" t="s">
        <v>5</v>
      </c>
      <c r="AY9" s="135" t="s">
        <v>4</v>
      </c>
      <c r="AZ9" s="136"/>
      <c r="BA9" s="66" t="s">
        <v>5</v>
      </c>
      <c r="BB9" s="135" t="s">
        <v>4</v>
      </c>
      <c r="BC9" s="136"/>
      <c r="BD9" s="67" t="s">
        <v>5</v>
      </c>
      <c r="BE9" s="135" t="s">
        <v>4</v>
      </c>
      <c r="BF9" s="136"/>
      <c r="BG9" s="67" t="s">
        <v>5</v>
      </c>
      <c r="BH9" s="135" t="s">
        <v>4</v>
      </c>
      <c r="BI9" s="136"/>
      <c r="BJ9" s="67" t="s">
        <v>5</v>
      </c>
      <c r="BK9" s="137" t="s">
        <v>4</v>
      </c>
      <c r="BL9" s="136"/>
      <c r="BM9" s="65" t="s">
        <v>5</v>
      </c>
      <c r="BN9" s="135" t="s">
        <v>4</v>
      </c>
      <c r="BO9" s="136"/>
      <c r="BP9" s="66" t="s">
        <v>5</v>
      </c>
      <c r="BQ9" s="135" t="s">
        <v>4</v>
      </c>
      <c r="BR9" s="136"/>
      <c r="BS9" s="67" t="s">
        <v>5</v>
      </c>
      <c r="BT9" s="68" t="s">
        <v>4</v>
      </c>
      <c r="BU9" s="135" t="s">
        <v>4</v>
      </c>
      <c r="BV9" s="136"/>
      <c r="BW9" s="67" t="s">
        <v>5</v>
      </c>
    </row>
    <row r="10" spans="1:76" s="56" customFormat="1" ht="39" customHeight="1" x14ac:dyDescent="0.2">
      <c r="C10" s="57"/>
      <c r="D10" s="58" t="s">
        <v>72</v>
      </c>
      <c r="E10" s="59"/>
      <c r="F10" s="60"/>
      <c r="G10" s="58" t="s">
        <v>72</v>
      </c>
      <c r="H10" s="61"/>
      <c r="I10" s="60"/>
      <c r="J10" s="62" t="s">
        <v>72</v>
      </c>
      <c r="K10" s="59"/>
      <c r="L10" s="63"/>
      <c r="M10" s="62" t="s">
        <v>72</v>
      </c>
      <c r="N10" s="59"/>
      <c r="O10" s="60"/>
      <c r="P10" s="62" t="s">
        <v>72</v>
      </c>
      <c r="Q10" s="59"/>
      <c r="R10" s="57"/>
      <c r="S10" s="58" t="s">
        <v>72</v>
      </c>
      <c r="T10" s="59"/>
      <c r="U10" s="60"/>
      <c r="V10" s="58" t="s">
        <v>72</v>
      </c>
      <c r="W10" s="61"/>
      <c r="X10" s="60"/>
      <c r="Y10" s="62" t="s">
        <v>72</v>
      </c>
      <c r="Z10" s="59"/>
      <c r="AA10" s="63"/>
      <c r="AB10" s="62" t="s">
        <v>72</v>
      </c>
      <c r="AC10" s="59"/>
      <c r="AD10" s="60"/>
      <c r="AE10" s="62" t="s">
        <v>72</v>
      </c>
      <c r="AF10" s="59"/>
      <c r="AG10" s="57"/>
      <c r="AH10" s="58" t="s">
        <v>72</v>
      </c>
      <c r="AI10" s="59"/>
      <c r="AJ10" s="60"/>
      <c r="AK10" s="58" t="s">
        <v>72</v>
      </c>
      <c r="AL10" s="61"/>
      <c r="AM10" s="60"/>
      <c r="AN10" s="62" t="s">
        <v>72</v>
      </c>
      <c r="AO10" s="59"/>
      <c r="AP10" s="63"/>
      <c r="AQ10" s="62" t="s">
        <v>72</v>
      </c>
      <c r="AR10" s="59"/>
      <c r="AS10" s="60"/>
      <c r="AT10" s="62" t="s">
        <v>72</v>
      </c>
      <c r="AU10" s="59"/>
      <c r="AV10" s="57"/>
      <c r="AW10" s="58" t="s">
        <v>72</v>
      </c>
      <c r="AX10" s="59"/>
      <c r="AY10" s="60"/>
      <c r="AZ10" s="58" t="s">
        <v>72</v>
      </c>
      <c r="BA10" s="61"/>
      <c r="BB10" s="60"/>
      <c r="BC10" s="62" t="s">
        <v>72</v>
      </c>
      <c r="BD10" s="59"/>
      <c r="BE10" s="63"/>
      <c r="BF10" s="62" t="s">
        <v>72</v>
      </c>
      <c r="BG10" s="59"/>
      <c r="BH10" s="60"/>
      <c r="BI10" s="62" t="s">
        <v>72</v>
      </c>
      <c r="BJ10" s="59"/>
      <c r="BK10" s="57"/>
      <c r="BL10" s="58" t="s">
        <v>72</v>
      </c>
      <c r="BM10" s="59"/>
      <c r="BN10" s="60"/>
      <c r="BO10" s="58" t="s">
        <v>72</v>
      </c>
      <c r="BP10" s="61"/>
      <c r="BQ10" s="60"/>
      <c r="BR10" s="62" t="s">
        <v>72</v>
      </c>
      <c r="BS10" s="59"/>
      <c r="BT10" s="63"/>
      <c r="BU10" s="60"/>
      <c r="BV10" s="62" t="s">
        <v>72</v>
      </c>
      <c r="BW10" s="59"/>
    </row>
    <row r="11" spans="1:76" ht="11.25" customHeight="1" x14ac:dyDescent="0.2">
      <c r="A11" s="11"/>
      <c r="B11" s="12"/>
      <c r="C11" s="70"/>
      <c r="D11" s="70"/>
      <c r="E11" s="70"/>
      <c r="F11" s="70"/>
      <c r="G11" s="70"/>
      <c r="H11" s="70"/>
      <c r="I11" s="70"/>
      <c r="J11" s="70"/>
      <c r="K11" s="71"/>
      <c r="L11" s="70"/>
      <c r="M11" s="70"/>
      <c r="N11" s="71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  <c r="AA11" s="70"/>
      <c r="AB11" s="70"/>
      <c r="AC11" s="71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1"/>
      <c r="AP11" s="70"/>
      <c r="AQ11" s="70"/>
      <c r="AR11" s="71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1"/>
      <c r="BE11" s="70"/>
      <c r="BF11" s="70"/>
      <c r="BG11" s="71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1"/>
      <c r="BT11" s="70"/>
      <c r="BU11" s="13"/>
      <c r="BV11" s="13"/>
      <c r="BW11" s="13"/>
    </row>
    <row r="12" spans="1:76" ht="18.75" customHeight="1" x14ac:dyDescent="0.25">
      <c r="A12" s="11"/>
      <c r="B12" s="35" t="s">
        <v>133</v>
      </c>
      <c r="C12" s="72"/>
      <c r="D12" s="72"/>
      <c r="E12" s="72"/>
      <c r="F12" s="70"/>
      <c r="G12" s="70"/>
      <c r="H12" s="70"/>
      <c r="I12" s="70"/>
      <c r="J12" s="70"/>
      <c r="K12" s="71"/>
      <c r="L12" s="70"/>
      <c r="M12" s="70"/>
      <c r="N12" s="71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1"/>
      <c r="AA12" s="70"/>
      <c r="AB12" s="70"/>
      <c r="AC12" s="71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1"/>
      <c r="AP12" s="70"/>
      <c r="AQ12" s="70"/>
      <c r="AR12" s="71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1"/>
      <c r="BE12" s="70"/>
      <c r="BF12" s="70"/>
      <c r="BG12" s="71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1"/>
      <c r="BT12" s="15"/>
      <c r="BU12" s="16"/>
      <c r="BV12" s="13"/>
      <c r="BW12" s="13"/>
    </row>
    <row r="13" spans="1:76" ht="11.25" customHeight="1" x14ac:dyDescent="0.2">
      <c r="A13" s="11"/>
      <c r="B13" s="35"/>
      <c r="C13" s="70"/>
      <c r="D13" s="70"/>
      <c r="E13" s="70"/>
      <c r="F13" s="70"/>
      <c r="G13" s="70"/>
      <c r="H13" s="70"/>
      <c r="I13" s="70"/>
      <c r="J13" s="70"/>
      <c r="K13" s="71"/>
      <c r="L13" s="70"/>
      <c r="M13" s="70"/>
      <c r="N13" s="71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1"/>
      <c r="AA13" s="70"/>
      <c r="AB13" s="70"/>
      <c r="AC13" s="71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1"/>
      <c r="AP13" s="70"/>
      <c r="AQ13" s="70"/>
      <c r="AR13" s="71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1"/>
      <c r="BE13" s="70"/>
      <c r="BF13" s="70"/>
      <c r="BG13" s="71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1"/>
      <c r="BT13" s="70"/>
      <c r="BU13" s="13"/>
      <c r="BV13" s="13"/>
      <c r="BW13" s="13"/>
    </row>
    <row r="14" spans="1:76" ht="13.5" thickBot="1" x14ac:dyDescent="0.25">
      <c r="A14" s="154"/>
      <c r="B14" s="155" t="s">
        <v>73</v>
      </c>
      <c r="C14" s="156"/>
      <c r="D14" s="157"/>
      <c r="E14" s="157"/>
      <c r="F14" s="157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6"/>
      <c r="S14" s="157"/>
      <c r="T14" s="157"/>
      <c r="U14" s="157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6"/>
      <c r="AH14" s="157"/>
      <c r="AI14" s="157"/>
      <c r="AJ14" s="157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6"/>
      <c r="AW14" s="157"/>
      <c r="AX14" s="157"/>
      <c r="AY14" s="157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6"/>
      <c r="BL14" s="157"/>
      <c r="BM14" s="157"/>
      <c r="BN14" s="157"/>
      <c r="BO14" s="158"/>
      <c r="BP14" s="161"/>
      <c r="BQ14" s="161"/>
      <c r="BR14" s="161"/>
      <c r="BS14" s="158"/>
      <c r="BT14" s="158"/>
      <c r="BU14" s="159"/>
      <c r="BV14" s="159"/>
      <c r="BW14" s="159"/>
    </row>
    <row r="15" spans="1:76" ht="15" x14ac:dyDescent="0.25">
      <c r="A15" s="140" t="s">
        <v>134</v>
      </c>
      <c r="B15" s="141" t="s">
        <v>74</v>
      </c>
      <c r="C15" s="20">
        <v>144240218.15000001</v>
      </c>
      <c r="D15" s="20"/>
      <c r="E15" s="20"/>
      <c r="F15" s="20"/>
      <c r="G15" s="20"/>
      <c r="H15" s="20"/>
      <c r="I15" s="20"/>
      <c r="J15" s="20"/>
      <c r="K15" s="20"/>
      <c r="L15" s="20">
        <v>2605908.46</v>
      </c>
      <c r="M15" s="20"/>
      <c r="N15" s="20"/>
      <c r="O15" s="20">
        <v>3361728.05</v>
      </c>
      <c r="P15" s="20"/>
      <c r="Q15" s="20"/>
      <c r="R15" s="20">
        <v>634944.1</v>
      </c>
      <c r="S15" s="20"/>
      <c r="T15" s="20"/>
      <c r="U15" s="20">
        <v>4374777.08</v>
      </c>
      <c r="V15" s="20"/>
      <c r="W15" s="20"/>
      <c r="X15" s="20">
        <v>6774843.8000000007</v>
      </c>
      <c r="Y15" s="20"/>
      <c r="Z15" s="20"/>
      <c r="AA15" s="20">
        <v>80451118.350000009</v>
      </c>
      <c r="AB15" s="20"/>
      <c r="AC15" s="20"/>
      <c r="AD15" s="20">
        <v>3907064.31</v>
      </c>
      <c r="AE15" s="20"/>
      <c r="AF15" s="20"/>
      <c r="AG15" s="20">
        <v>9178645.7699999996</v>
      </c>
      <c r="AH15" s="20"/>
      <c r="AI15" s="20"/>
      <c r="AJ15" s="20">
        <v>2385880.34</v>
      </c>
      <c r="AK15" s="20"/>
      <c r="AL15" s="20"/>
      <c r="AM15" s="20"/>
      <c r="AN15" s="20"/>
      <c r="AO15" s="20"/>
      <c r="AP15" s="20">
        <v>2392765.0599999996</v>
      </c>
      <c r="AQ15" s="20"/>
      <c r="AR15" s="20"/>
      <c r="AS15" s="20">
        <v>21624279.800000004</v>
      </c>
      <c r="AT15" s="20"/>
      <c r="AU15" s="20"/>
      <c r="AV15" s="20">
        <v>13050540.030000005</v>
      </c>
      <c r="AW15" s="20"/>
      <c r="AX15" s="20"/>
      <c r="AY15" s="20">
        <v>1396613.6199999999</v>
      </c>
      <c r="AZ15" s="20"/>
      <c r="BA15" s="20"/>
      <c r="BB15" s="20">
        <v>68546.679999999993</v>
      </c>
      <c r="BC15" s="20"/>
      <c r="BD15" s="20"/>
      <c r="BE15" s="20">
        <v>1847155.97</v>
      </c>
      <c r="BF15" s="20"/>
      <c r="BG15" s="20"/>
      <c r="BH15" s="20">
        <v>0</v>
      </c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144"/>
      <c r="BU15" s="153">
        <f>+C15+I15+L15+O15+R15+U15+X15+AA15+AD15+AG15+AJ15+AM15+AP15+AS15+AV15+AY15+BB15+BE15+BH15+BK15+BN15+BR15+F15</f>
        <v>298295029.57000017</v>
      </c>
      <c r="BV15" s="153">
        <f>+D15+G15+J15+M15+P15+S15+V15+Y15+AB15+AE15+AH15+AK15+AN15+AQ15+AT15+AW15+AZ15+BC15+BF15+BI15+BL15+BO15+BS16</f>
        <v>0</v>
      </c>
      <c r="BW15" s="153">
        <f>+E15+H15+K15+N15+Q15+T15+W15+Z15+AC15+AF15+AI15+AL15+AO15+AR15+AU15+AX15+BA15+BD15+BG15+BJ15+BM15+BQ16+BS15</f>
        <v>0</v>
      </c>
      <c r="BX15" s="51"/>
    </row>
    <row r="16" spans="1:76" ht="15" x14ac:dyDescent="0.25">
      <c r="A16" s="86" t="s">
        <v>135</v>
      </c>
      <c r="B16" s="14" t="s">
        <v>75</v>
      </c>
      <c r="C16" s="15">
        <v>29198971.57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>
        <v>11750</v>
      </c>
      <c r="AB16" s="15"/>
      <c r="AC16" s="15"/>
      <c r="AD16" s="15">
        <v>4046745</v>
      </c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>
        <v>1200000</v>
      </c>
      <c r="AT16" s="15"/>
      <c r="AU16" s="15"/>
      <c r="AV16" s="15">
        <v>184791.6</v>
      </c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75"/>
      <c r="BU16" s="98">
        <f t="shared" ref="BU16:BU24" si="0">+C16+I16+L16+O16+R16+U16+X16+AA16+AD16+AG16+AJ16+AM16+AP16+AS16+AV16+AY16+BB16+BE16+BH16+BK16+BN16+BR16+F16</f>
        <v>34642258.170000002</v>
      </c>
      <c r="BV16" s="98">
        <f t="shared" ref="BV16:BV24" si="1">+D16+G16+J16+M16+P16+S16+V16+Y16+AB16+AE16+AH16+AK16+AN16+AQ16+AT16+AW16+AZ16+BC16+BF16+BI16+BL16+BO16+BS17</f>
        <v>0</v>
      </c>
      <c r="BW16" s="98">
        <f t="shared" ref="BW16:BW24" si="2">+E16+H16+K16+N16+Q16+T16+W16+Z16+AC16+AF16+AI16+AL16+AO16+AR16+AU16+AX16+BA16+BD16+BG16+BJ16+BM16+BQ17+BS16</f>
        <v>0</v>
      </c>
      <c r="BX16" s="51"/>
    </row>
    <row r="17" spans="1:77" ht="15" x14ac:dyDescent="0.25">
      <c r="A17" s="86" t="s">
        <v>136</v>
      </c>
      <c r="B17" s="14" t="s">
        <v>76</v>
      </c>
      <c r="C17" s="15">
        <v>124647432.94</v>
      </c>
      <c r="D17" s="15"/>
      <c r="E17" s="15"/>
      <c r="F17" s="15"/>
      <c r="G17" s="15"/>
      <c r="H17" s="15"/>
      <c r="I17" s="15"/>
      <c r="J17" s="15"/>
      <c r="K17" s="15"/>
      <c r="L17" s="15">
        <v>195000</v>
      </c>
      <c r="M17" s="15"/>
      <c r="N17" s="15"/>
      <c r="O17" s="15">
        <v>1730590</v>
      </c>
      <c r="P17" s="15"/>
      <c r="Q17" s="15"/>
      <c r="R17" s="15">
        <v>6000</v>
      </c>
      <c r="S17" s="15"/>
      <c r="T17" s="15"/>
      <c r="U17" s="15">
        <v>35490100</v>
      </c>
      <c r="V17" s="15"/>
      <c r="W17" s="15"/>
      <c r="X17" s="15">
        <v>1402000</v>
      </c>
      <c r="Y17" s="15"/>
      <c r="Z17" s="15"/>
      <c r="AA17" s="15">
        <v>24886777.559999999</v>
      </c>
      <c r="AB17" s="15"/>
      <c r="AC17" s="15"/>
      <c r="AD17" s="15">
        <v>380918928.02999997</v>
      </c>
      <c r="AE17" s="15"/>
      <c r="AF17" s="15"/>
      <c r="AG17" s="15">
        <v>3776960</v>
      </c>
      <c r="AH17" s="15"/>
      <c r="AI17" s="15"/>
      <c r="AJ17" s="15">
        <v>651780.06000000006</v>
      </c>
      <c r="AK17" s="15"/>
      <c r="AL17" s="15"/>
      <c r="AM17" s="15"/>
      <c r="AN17" s="15"/>
      <c r="AO17" s="15"/>
      <c r="AP17" s="15">
        <v>15330000</v>
      </c>
      <c r="AQ17" s="15"/>
      <c r="AR17" s="15"/>
      <c r="AS17" s="15">
        <v>3329000</v>
      </c>
      <c r="AT17" s="15"/>
      <c r="AU17" s="15"/>
      <c r="AV17" s="15">
        <v>2602420</v>
      </c>
      <c r="AW17" s="15"/>
      <c r="AX17" s="15"/>
      <c r="AY17" s="15">
        <v>660000</v>
      </c>
      <c r="AZ17" s="15"/>
      <c r="BA17" s="15"/>
      <c r="BB17" s="15"/>
      <c r="BC17" s="15"/>
      <c r="BD17" s="15"/>
      <c r="BE17" s="15">
        <v>1649265.94</v>
      </c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75"/>
      <c r="BU17" s="98">
        <f t="shared" si="0"/>
        <v>597276254.52999997</v>
      </c>
      <c r="BV17" s="98">
        <f t="shared" si="1"/>
        <v>0</v>
      </c>
      <c r="BW17" s="98">
        <f t="shared" si="2"/>
        <v>0</v>
      </c>
      <c r="BX17" s="51"/>
    </row>
    <row r="18" spans="1:77" ht="15" x14ac:dyDescent="0.25">
      <c r="A18" s="86" t="s">
        <v>137</v>
      </c>
      <c r="B18" s="14" t="s">
        <v>23</v>
      </c>
      <c r="C18" s="15">
        <v>133574603.06</v>
      </c>
      <c r="D18" s="15"/>
      <c r="E18" s="15"/>
      <c r="F18" s="15">
        <v>400000</v>
      </c>
      <c r="G18" s="15"/>
      <c r="H18" s="15"/>
      <c r="I18" s="15">
        <v>5100000</v>
      </c>
      <c r="J18" s="15"/>
      <c r="K18" s="15"/>
      <c r="L18" s="15">
        <v>201978190.97</v>
      </c>
      <c r="M18" s="15"/>
      <c r="N18" s="15"/>
      <c r="O18" s="15">
        <v>85980837.370000005</v>
      </c>
      <c r="P18" s="15"/>
      <c r="Q18" s="15"/>
      <c r="R18" s="15">
        <v>25677500</v>
      </c>
      <c r="S18" s="15"/>
      <c r="T18" s="15"/>
      <c r="U18" s="15">
        <v>35844200</v>
      </c>
      <c r="V18" s="15"/>
      <c r="W18" s="15"/>
      <c r="X18" s="15">
        <v>45930000</v>
      </c>
      <c r="Y18" s="15"/>
      <c r="Z18" s="15"/>
      <c r="AA18" s="15">
        <v>435372443.82999998</v>
      </c>
      <c r="AB18" s="15"/>
      <c r="AC18" s="15"/>
      <c r="AD18" s="15">
        <v>80788406</v>
      </c>
      <c r="AE18" s="15"/>
      <c r="AF18" s="15"/>
      <c r="AG18" s="15">
        <v>7319000</v>
      </c>
      <c r="AH18" s="15"/>
      <c r="AI18" s="15"/>
      <c r="AJ18" s="15">
        <v>526994023.32999998</v>
      </c>
      <c r="AK18" s="15"/>
      <c r="AL18" s="15"/>
      <c r="AM18" s="15">
        <v>4098741389.8499999</v>
      </c>
      <c r="AN18" s="15"/>
      <c r="AO18" s="15"/>
      <c r="AP18" s="15">
        <v>207059496.44999999</v>
      </c>
      <c r="AQ18" s="15"/>
      <c r="AR18" s="15"/>
      <c r="AS18" s="15">
        <v>174961787.74000001</v>
      </c>
      <c r="AT18" s="15"/>
      <c r="AU18" s="15"/>
      <c r="AV18" s="15">
        <v>204027107.43000001</v>
      </c>
      <c r="AW18" s="15"/>
      <c r="AX18" s="15"/>
      <c r="AY18" s="15"/>
      <c r="AZ18" s="15"/>
      <c r="BA18" s="15"/>
      <c r="BB18" s="15">
        <v>1054547787.77</v>
      </c>
      <c r="BC18" s="15"/>
      <c r="BD18" s="15"/>
      <c r="BE18" s="15">
        <v>1000000</v>
      </c>
      <c r="BF18" s="15"/>
      <c r="BG18" s="15"/>
      <c r="BH18" s="15">
        <v>5000000</v>
      </c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98">
        <f t="shared" si="0"/>
        <v>7330296773.7999992</v>
      </c>
      <c r="BV18" s="98">
        <f t="shared" si="1"/>
        <v>0</v>
      </c>
      <c r="BW18" s="98">
        <f t="shared" si="2"/>
        <v>0</v>
      </c>
      <c r="BX18" s="51"/>
    </row>
    <row r="19" spans="1:77" ht="15" x14ac:dyDescent="0.25">
      <c r="A19" s="86" t="s">
        <v>138</v>
      </c>
      <c r="B19" s="14" t="s">
        <v>77</v>
      </c>
      <c r="C19" s="15">
        <v>50200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98">
        <f t="shared" si="0"/>
        <v>50200</v>
      </c>
      <c r="BV19" s="98">
        <f t="shared" si="1"/>
        <v>0</v>
      </c>
      <c r="BW19" s="98">
        <f t="shared" si="2"/>
        <v>0</v>
      </c>
      <c r="BX19" s="51"/>
    </row>
    <row r="20" spans="1:77" ht="15" x14ac:dyDescent="0.25">
      <c r="A20" s="86" t="s">
        <v>139</v>
      </c>
      <c r="B20" s="14" t="s">
        <v>78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98">
        <f t="shared" si="0"/>
        <v>0</v>
      </c>
      <c r="BV20" s="98">
        <f t="shared" si="1"/>
        <v>0</v>
      </c>
      <c r="BW20" s="98">
        <f t="shared" si="2"/>
        <v>0</v>
      </c>
      <c r="BX20" s="51"/>
    </row>
    <row r="21" spans="1:77" ht="15" x14ac:dyDescent="0.25">
      <c r="A21" s="86" t="s">
        <v>140</v>
      </c>
      <c r="B21" s="14" t="s">
        <v>79</v>
      </c>
      <c r="C21" s="15">
        <v>139000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>
        <v>1000</v>
      </c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>
        <v>59858157.560000002</v>
      </c>
      <c r="BL21" s="15"/>
      <c r="BM21" s="15"/>
      <c r="BN21" s="15"/>
      <c r="BO21" s="15"/>
      <c r="BP21" s="15"/>
      <c r="BQ21" s="15"/>
      <c r="BR21" s="15"/>
      <c r="BS21" s="15"/>
      <c r="BT21" s="15"/>
      <c r="BU21" s="98">
        <f t="shared" si="0"/>
        <v>59998157.560000002</v>
      </c>
      <c r="BV21" s="98">
        <f t="shared" si="1"/>
        <v>0</v>
      </c>
      <c r="BW21" s="98">
        <f t="shared" si="2"/>
        <v>0</v>
      </c>
      <c r="BX21" s="51"/>
    </row>
    <row r="22" spans="1:77" ht="15" x14ac:dyDescent="0.25">
      <c r="A22" s="86" t="s">
        <v>141</v>
      </c>
      <c r="B22" s="14" t="s">
        <v>80</v>
      </c>
      <c r="C22" s="15">
        <v>1000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98">
        <f t="shared" si="0"/>
        <v>1000</v>
      </c>
      <c r="BV22" s="98">
        <f t="shared" si="1"/>
        <v>0</v>
      </c>
      <c r="BW22" s="98">
        <f t="shared" si="2"/>
        <v>0</v>
      </c>
      <c r="BX22" s="51"/>
    </row>
    <row r="23" spans="1:77" ht="15" x14ac:dyDescent="0.25">
      <c r="A23" s="86" t="s">
        <v>142</v>
      </c>
      <c r="B23" s="14" t="s">
        <v>81</v>
      </c>
      <c r="C23" s="15">
        <v>83147256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>
        <v>449349.4</v>
      </c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75">
        <v>20000</v>
      </c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98">
        <f t="shared" si="0"/>
        <v>83616605.400000006</v>
      </c>
      <c r="BV23" s="98">
        <f t="shared" si="1"/>
        <v>0</v>
      </c>
      <c r="BW23" s="98">
        <f t="shared" si="2"/>
        <v>0</v>
      </c>
      <c r="BX23" s="51"/>
    </row>
    <row r="24" spans="1:77" ht="15" x14ac:dyDescent="0.25">
      <c r="A24" s="86" t="s">
        <v>143</v>
      </c>
      <c r="B24" s="14" t="s">
        <v>82</v>
      </c>
      <c r="C24" s="15">
        <v>40895648.590000004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75">
        <v>8000</v>
      </c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75">
        <v>214182567.79999998</v>
      </c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98">
        <f t="shared" si="0"/>
        <v>255086216.38999999</v>
      </c>
      <c r="BV24" s="98">
        <f t="shared" si="1"/>
        <v>0</v>
      </c>
      <c r="BW24" s="98">
        <f t="shared" si="2"/>
        <v>0</v>
      </c>
      <c r="BX24" s="51"/>
    </row>
    <row r="25" spans="1:77" s="105" customFormat="1" ht="15.75" thickBot="1" x14ac:dyDescent="0.3">
      <c r="A25" s="37">
        <v>100</v>
      </c>
      <c r="B25" s="17" t="s">
        <v>83</v>
      </c>
      <c r="C25" s="18">
        <f t="shared" ref="C25:BN25" si="3">SUM(C15:C24)</f>
        <v>555894330.30999994</v>
      </c>
      <c r="D25" s="18">
        <f t="shared" si="3"/>
        <v>0</v>
      </c>
      <c r="E25" s="18">
        <f t="shared" si="3"/>
        <v>0</v>
      </c>
      <c r="F25" s="18">
        <f>SUM(F15:F20)</f>
        <v>400000</v>
      </c>
      <c r="G25" s="18">
        <f t="shared" si="3"/>
        <v>0</v>
      </c>
      <c r="H25" s="18">
        <f t="shared" si="3"/>
        <v>0</v>
      </c>
      <c r="I25" s="18">
        <f t="shared" si="3"/>
        <v>5100000</v>
      </c>
      <c r="J25" s="18">
        <f t="shared" si="3"/>
        <v>0</v>
      </c>
      <c r="K25" s="18">
        <f t="shared" si="3"/>
        <v>0</v>
      </c>
      <c r="L25" s="18">
        <f t="shared" si="3"/>
        <v>204779099.43000001</v>
      </c>
      <c r="M25" s="18">
        <f t="shared" si="3"/>
        <v>0</v>
      </c>
      <c r="N25" s="18">
        <f t="shared" si="3"/>
        <v>0</v>
      </c>
      <c r="O25" s="18">
        <f t="shared" si="3"/>
        <v>91073155.420000002</v>
      </c>
      <c r="P25" s="18">
        <f t="shared" si="3"/>
        <v>0</v>
      </c>
      <c r="Q25" s="18">
        <f t="shared" si="3"/>
        <v>0</v>
      </c>
      <c r="R25" s="18">
        <f t="shared" si="3"/>
        <v>26318444.100000001</v>
      </c>
      <c r="S25" s="18">
        <f t="shared" si="3"/>
        <v>0</v>
      </c>
      <c r="T25" s="18">
        <f t="shared" si="3"/>
        <v>0</v>
      </c>
      <c r="U25" s="18">
        <f t="shared" si="3"/>
        <v>75709077.079999998</v>
      </c>
      <c r="V25" s="18">
        <f t="shared" si="3"/>
        <v>0</v>
      </c>
      <c r="W25" s="18">
        <f t="shared" si="3"/>
        <v>0</v>
      </c>
      <c r="X25" s="18">
        <f t="shared" si="3"/>
        <v>54106843.799999997</v>
      </c>
      <c r="Y25" s="18">
        <f t="shared" si="3"/>
        <v>0</v>
      </c>
      <c r="Z25" s="18">
        <f t="shared" si="3"/>
        <v>0</v>
      </c>
      <c r="AA25" s="18">
        <f t="shared" si="3"/>
        <v>541179439.13999999</v>
      </c>
      <c r="AB25" s="18">
        <f t="shared" si="3"/>
        <v>0</v>
      </c>
      <c r="AC25" s="18">
        <f t="shared" si="3"/>
        <v>0</v>
      </c>
      <c r="AD25" s="18">
        <f t="shared" si="3"/>
        <v>469661143.33999997</v>
      </c>
      <c r="AE25" s="18">
        <f t="shared" si="3"/>
        <v>0</v>
      </c>
      <c r="AF25" s="18">
        <f t="shared" si="3"/>
        <v>0</v>
      </c>
      <c r="AG25" s="18">
        <f t="shared" si="3"/>
        <v>20275605.77</v>
      </c>
      <c r="AH25" s="18">
        <f t="shared" si="3"/>
        <v>0</v>
      </c>
      <c r="AI25" s="18">
        <f t="shared" si="3"/>
        <v>0</v>
      </c>
      <c r="AJ25" s="18">
        <f t="shared" si="3"/>
        <v>530031683.72999996</v>
      </c>
      <c r="AK25" s="18">
        <f t="shared" si="3"/>
        <v>0</v>
      </c>
      <c r="AL25" s="18">
        <f t="shared" si="3"/>
        <v>0</v>
      </c>
      <c r="AM25" s="18">
        <f t="shared" si="3"/>
        <v>4098741389.8499999</v>
      </c>
      <c r="AN25" s="18">
        <f t="shared" si="3"/>
        <v>0</v>
      </c>
      <c r="AO25" s="18">
        <f t="shared" si="3"/>
        <v>0</v>
      </c>
      <c r="AP25" s="18">
        <f t="shared" si="3"/>
        <v>224782261.50999999</v>
      </c>
      <c r="AQ25" s="18">
        <f t="shared" si="3"/>
        <v>0</v>
      </c>
      <c r="AR25" s="18">
        <f t="shared" si="3"/>
        <v>0</v>
      </c>
      <c r="AS25" s="18">
        <f t="shared" si="3"/>
        <v>201115067.54000002</v>
      </c>
      <c r="AT25" s="18">
        <f t="shared" si="3"/>
        <v>0</v>
      </c>
      <c r="AU25" s="18">
        <f t="shared" si="3"/>
        <v>0</v>
      </c>
      <c r="AV25" s="18">
        <f t="shared" si="3"/>
        <v>219884859.06</v>
      </c>
      <c r="AW25" s="18">
        <f t="shared" si="3"/>
        <v>0</v>
      </c>
      <c r="AX25" s="18">
        <f t="shared" si="3"/>
        <v>0</v>
      </c>
      <c r="AY25" s="18">
        <f t="shared" si="3"/>
        <v>2056613.6199999999</v>
      </c>
      <c r="AZ25" s="18">
        <f t="shared" si="3"/>
        <v>0</v>
      </c>
      <c r="BA25" s="18">
        <f t="shared" si="3"/>
        <v>0</v>
      </c>
      <c r="BB25" s="18">
        <f t="shared" si="3"/>
        <v>1054616334.4499999</v>
      </c>
      <c r="BC25" s="18">
        <f t="shared" si="3"/>
        <v>0</v>
      </c>
      <c r="BD25" s="18">
        <f t="shared" si="3"/>
        <v>0</v>
      </c>
      <c r="BE25" s="18">
        <f t="shared" si="3"/>
        <v>4496421.91</v>
      </c>
      <c r="BF25" s="18">
        <f t="shared" si="3"/>
        <v>0</v>
      </c>
      <c r="BG25" s="18">
        <f t="shared" si="3"/>
        <v>0</v>
      </c>
      <c r="BH25" s="18">
        <f t="shared" si="3"/>
        <v>219182567.79999998</v>
      </c>
      <c r="BI25" s="18">
        <f t="shared" si="3"/>
        <v>0</v>
      </c>
      <c r="BJ25" s="18">
        <f t="shared" si="3"/>
        <v>0</v>
      </c>
      <c r="BK25" s="18">
        <f t="shared" si="3"/>
        <v>59858157.560000002</v>
      </c>
      <c r="BL25" s="18">
        <f t="shared" si="3"/>
        <v>0</v>
      </c>
      <c r="BM25" s="18">
        <f t="shared" si="3"/>
        <v>0</v>
      </c>
      <c r="BN25" s="18">
        <f t="shared" si="3"/>
        <v>0</v>
      </c>
      <c r="BO25" s="18">
        <f t="shared" ref="BO25:BW25" si="4">SUM(BO15:BO24)</f>
        <v>0</v>
      </c>
      <c r="BP25" s="18">
        <f t="shared" si="4"/>
        <v>0</v>
      </c>
      <c r="BQ25" s="18">
        <f t="shared" si="4"/>
        <v>0</v>
      </c>
      <c r="BR25" s="18">
        <f t="shared" si="4"/>
        <v>0</v>
      </c>
      <c r="BS25" s="18">
        <f t="shared" si="4"/>
        <v>0</v>
      </c>
      <c r="BT25" s="18"/>
      <c r="BU25" s="18">
        <f>SUM(BU15:BU24)</f>
        <v>8659262495.4200001</v>
      </c>
      <c r="BV25" s="18">
        <f t="shared" si="4"/>
        <v>0</v>
      </c>
      <c r="BW25" s="18">
        <f t="shared" si="4"/>
        <v>0</v>
      </c>
      <c r="BX25" s="51"/>
      <c r="BY25" s="107"/>
    </row>
    <row r="26" spans="1:77" ht="13.5" thickTop="1" x14ac:dyDescent="0.2">
      <c r="A26" s="38"/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51"/>
    </row>
    <row r="27" spans="1:77" ht="13.5" thickBot="1" x14ac:dyDescent="0.25">
      <c r="A27" s="160"/>
      <c r="B27" s="155" t="s">
        <v>84</v>
      </c>
      <c r="C27" s="162"/>
      <c r="D27" s="163"/>
      <c r="E27" s="163"/>
      <c r="F27" s="163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2"/>
      <c r="S27" s="163"/>
      <c r="T27" s="163"/>
      <c r="U27" s="163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2"/>
      <c r="AH27" s="163"/>
      <c r="AI27" s="163"/>
      <c r="AJ27" s="163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2"/>
      <c r="AW27" s="163"/>
      <c r="AX27" s="163"/>
      <c r="AY27" s="163"/>
      <c r="AZ27" s="164"/>
      <c r="BA27" s="164"/>
      <c r="BB27" s="164"/>
      <c r="BC27" s="164"/>
      <c r="BD27" s="164"/>
      <c r="BE27" s="164"/>
      <c r="BF27" s="164"/>
      <c r="BG27" s="164"/>
      <c r="BH27" s="164"/>
      <c r="BI27" s="164"/>
      <c r="BJ27" s="164"/>
      <c r="BK27" s="162"/>
      <c r="BL27" s="163"/>
      <c r="BM27" s="163"/>
      <c r="BN27" s="163"/>
      <c r="BO27" s="164"/>
      <c r="BP27" s="164"/>
      <c r="BQ27" s="164"/>
      <c r="BR27" s="164"/>
      <c r="BS27" s="164"/>
      <c r="BT27" s="164"/>
      <c r="BU27" s="159"/>
      <c r="BV27" s="159"/>
      <c r="BW27" s="159"/>
      <c r="BX27" s="51"/>
    </row>
    <row r="28" spans="1:77" ht="15" x14ac:dyDescent="0.25">
      <c r="A28" s="140" t="s">
        <v>144</v>
      </c>
      <c r="B28" s="141" t="s">
        <v>85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>
        <v>0</v>
      </c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153">
        <f>+C28+F28+I28+L28+O28+R28+U28+X28+AA28+AD28+AG28+AJ28+AM28+AP28+AS28+AV28+AY28+BB28+BE28+BH28+BK28+BN28+BQ28</f>
        <v>0</v>
      </c>
      <c r="BV28" s="153">
        <f t="shared" ref="BV28:BW32" si="5">+D28+G28+J28+M28+P28+S28+V28+Y28+AB28+AE28+AH28+AK28+AN28+AQ28+AT28+AW28+AZ28+BC28+BF28+BI28+BL28+BO28+BR28</f>
        <v>0</v>
      </c>
      <c r="BW28" s="153">
        <f t="shared" si="5"/>
        <v>0</v>
      </c>
      <c r="BX28" s="51"/>
    </row>
    <row r="29" spans="1:77" ht="15" x14ac:dyDescent="0.25">
      <c r="A29" s="86" t="s">
        <v>145</v>
      </c>
      <c r="B29" s="14" t="s">
        <v>86</v>
      </c>
      <c r="C29" s="99">
        <v>35193712.43</v>
      </c>
      <c r="D29" s="15"/>
      <c r="E29" s="15"/>
      <c r="F29" s="15"/>
      <c r="G29" s="15"/>
      <c r="H29" s="15"/>
      <c r="I29" s="15"/>
      <c r="J29" s="15"/>
      <c r="K29" s="15"/>
      <c r="L29" s="99">
        <v>55000</v>
      </c>
      <c r="M29" s="15"/>
      <c r="N29" s="15"/>
      <c r="O29" s="99">
        <v>68000</v>
      </c>
      <c r="P29" s="15"/>
      <c r="Q29" s="15"/>
      <c r="R29" s="15"/>
      <c r="S29" s="15"/>
      <c r="T29" s="15"/>
      <c r="U29" s="15">
        <v>400000</v>
      </c>
      <c r="V29" s="15"/>
      <c r="W29" s="15"/>
      <c r="X29" s="99">
        <v>750000</v>
      </c>
      <c r="Y29" s="15"/>
      <c r="Z29" s="15"/>
      <c r="AA29" s="99">
        <v>48818837.939999998</v>
      </c>
      <c r="AB29" s="15"/>
      <c r="AC29" s="15"/>
      <c r="AD29" s="99">
        <v>3350000</v>
      </c>
      <c r="AE29" s="15"/>
      <c r="AF29" s="15"/>
      <c r="AG29" s="99">
        <v>2276980</v>
      </c>
      <c r="AH29" s="15"/>
      <c r="AI29" s="15"/>
      <c r="AJ29" s="99"/>
      <c r="AK29" s="15"/>
      <c r="AL29" s="15"/>
      <c r="AM29" s="15"/>
      <c r="AN29" s="15"/>
      <c r="AO29" s="15"/>
      <c r="AP29" s="15">
        <v>8210000</v>
      </c>
      <c r="AQ29" s="15"/>
      <c r="AR29" s="15"/>
      <c r="AS29" s="99">
        <v>10000</v>
      </c>
      <c r="AT29" s="15"/>
      <c r="AU29" s="15"/>
      <c r="AV29" s="15">
        <v>1002800</v>
      </c>
      <c r="AW29" s="15"/>
      <c r="AX29" s="15"/>
      <c r="AY29" s="15"/>
      <c r="AZ29" s="15"/>
      <c r="BA29" s="15"/>
      <c r="BB29" s="15"/>
      <c r="BC29" s="15"/>
      <c r="BD29" s="15"/>
      <c r="BE29" s="15">
        <v>200000</v>
      </c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98">
        <f>+C29+F29+I29+L29+O29+R29+U29+X29+AA29+AD29+AG29+AJ29+AM29+AP29+AS29+AV29+AY29+BB29+BE29+BH29+BK29+BN29+BQ29</f>
        <v>100335330.37</v>
      </c>
      <c r="BV29" s="98">
        <f t="shared" si="5"/>
        <v>0</v>
      </c>
      <c r="BW29" s="98">
        <f t="shared" si="5"/>
        <v>0</v>
      </c>
      <c r="BX29" s="51"/>
      <c r="BY29" s="88"/>
    </row>
    <row r="30" spans="1:77" ht="15" x14ac:dyDescent="0.25">
      <c r="A30" s="86" t="s">
        <v>146</v>
      </c>
      <c r="B30" s="14" t="s">
        <v>87</v>
      </c>
      <c r="C30" s="99">
        <v>1900000</v>
      </c>
      <c r="D30" s="15"/>
      <c r="E30" s="15"/>
      <c r="F30" s="15"/>
      <c r="G30" s="15"/>
      <c r="H30" s="15"/>
      <c r="I30" s="15"/>
      <c r="J30" s="15"/>
      <c r="K30" s="15"/>
      <c r="L30" s="99">
        <v>13340598.07</v>
      </c>
      <c r="M30" s="15">
        <v>3417534.3</v>
      </c>
      <c r="N30" s="15"/>
      <c r="O30" s="99">
        <v>22339436.509999998</v>
      </c>
      <c r="P30" s="15">
        <v>1400000</v>
      </c>
      <c r="Q30" s="15"/>
      <c r="R30" s="15">
        <v>9000000</v>
      </c>
      <c r="S30" s="15"/>
      <c r="T30" s="15"/>
      <c r="U30" s="99">
        <v>750000</v>
      </c>
      <c r="V30" s="15"/>
      <c r="W30" s="15"/>
      <c r="X30" s="99">
        <v>92047703.640000001</v>
      </c>
      <c r="Y30" s="15">
        <v>6519053.0999999996</v>
      </c>
      <c r="Z30" s="15"/>
      <c r="AA30" s="99">
        <v>148353163.00999999</v>
      </c>
      <c r="AB30" s="15">
        <v>1400000</v>
      </c>
      <c r="AC30" s="15"/>
      <c r="AD30" s="99">
        <v>126906538.90000001</v>
      </c>
      <c r="AE30" s="15">
        <v>6051125.9800000004</v>
      </c>
      <c r="AF30" s="15"/>
      <c r="AG30" s="99">
        <v>4000000</v>
      </c>
      <c r="AH30" s="15"/>
      <c r="AI30" s="15"/>
      <c r="AJ30" s="99">
        <v>4335200</v>
      </c>
      <c r="AK30" s="15"/>
      <c r="AL30" s="15"/>
      <c r="AM30" s="15">
        <v>67370050.909999996</v>
      </c>
      <c r="AN30" s="15"/>
      <c r="AO30" s="15"/>
      <c r="AP30" s="99">
        <v>126933534.06</v>
      </c>
      <c r="AQ30" s="15"/>
      <c r="AR30" s="15"/>
      <c r="AS30" s="99">
        <v>1350000</v>
      </c>
      <c r="AT30" s="15"/>
      <c r="AU30" s="15"/>
      <c r="AV30" s="99">
        <v>61762436.32</v>
      </c>
      <c r="AW30" s="15">
        <v>800000</v>
      </c>
      <c r="AX30" s="15"/>
      <c r="AY30" s="99">
        <v>155764200</v>
      </c>
      <c r="AZ30" s="15"/>
      <c r="BA30" s="15"/>
      <c r="BB30" s="99">
        <v>325000</v>
      </c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98">
        <f t="shared" ref="BU30:BU32" si="6">+C30+F30+I30+L30+O30+R30+U30+X30+AA30+AD30+AG30+AJ30+AM30+AP30+AS30+AV30+AY30+BB30+BE30+BH30+BK30+BN30+BQ30</f>
        <v>836477861.41999996</v>
      </c>
      <c r="BV30" s="98">
        <f t="shared" si="5"/>
        <v>19587713.379999999</v>
      </c>
      <c r="BW30" s="98">
        <f t="shared" si="5"/>
        <v>0</v>
      </c>
      <c r="BX30" s="51"/>
      <c r="BY30" s="88"/>
    </row>
    <row r="31" spans="1:77" ht="15" x14ac:dyDescent="0.25">
      <c r="A31" s="86" t="s">
        <v>147</v>
      </c>
      <c r="B31" s="14" t="s">
        <v>88</v>
      </c>
      <c r="C31" s="99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>
        <v>2000000</v>
      </c>
      <c r="AH31" s="15"/>
      <c r="AI31" s="15"/>
      <c r="AJ31" s="15"/>
      <c r="AK31" s="15"/>
      <c r="AL31" s="15"/>
      <c r="AM31" s="15"/>
      <c r="AN31" s="15"/>
      <c r="AO31" s="15"/>
      <c r="AP31" s="99"/>
      <c r="AQ31" s="15"/>
      <c r="AR31" s="15"/>
      <c r="AS31" s="15"/>
      <c r="AT31" s="15"/>
      <c r="AU31" s="15"/>
      <c r="AV31" s="15">
        <v>1000000</v>
      </c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98">
        <f t="shared" si="6"/>
        <v>3000000</v>
      </c>
      <c r="BV31" s="98">
        <f t="shared" si="5"/>
        <v>0</v>
      </c>
      <c r="BW31" s="98">
        <f t="shared" si="5"/>
        <v>0</v>
      </c>
      <c r="BX31" s="51"/>
      <c r="BY31" s="88"/>
    </row>
    <row r="32" spans="1:77" ht="15" x14ac:dyDescent="0.25">
      <c r="A32" s="86" t="s">
        <v>148</v>
      </c>
      <c r="B32" s="14" t="s">
        <v>89</v>
      </c>
      <c r="C32" s="99">
        <v>32634571.670000002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99">
        <v>2107000</v>
      </c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99">
        <v>2372431.4800000004</v>
      </c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98">
        <f t="shared" si="6"/>
        <v>37114003.150000006</v>
      </c>
      <c r="BV32" s="98">
        <f t="shared" si="5"/>
        <v>0</v>
      </c>
      <c r="BW32" s="98">
        <f t="shared" si="5"/>
        <v>0</v>
      </c>
      <c r="BX32" s="51"/>
      <c r="BY32" s="88"/>
    </row>
    <row r="33" spans="1:77" s="105" customFormat="1" ht="15.75" thickBot="1" x14ac:dyDescent="0.3">
      <c r="A33" s="37">
        <v>200</v>
      </c>
      <c r="B33" s="17" t="s">
        <v>90</v>
      </c>
      <c r="C33" s="18">
        <f t="shared" ref="C33:BN33" si="7">SUM(C28:C32)</f>
        <v>69728284.099999994</v>
      </c>
      <c r="D33" s="18">
        <f t="shared" si="7"/>
        <v>0</v>
      </c>
      <c r="E33" s="18">
        <f t="shared" si="7"/>
        <v>0</v>
      </c>
      <c r="F33" s="18">
        <f t="shared" si="7"/>
        <v>0</v>
      </c>
      <c r="G33" s="18">
        <f t="shared" si="7"/>
        <v>0</v>
      </c>
      <c r="H33" s="18">
        <f t="shared" si="7"/>
        <v>0</v>
      </c>
      <c r="I33" s="18">
        <f t="shared" si="7"/>
        <v>0</v>
      </c>
      <c r="J33" s="18">
        <f t="shared" si="7"/>
        <v>0</v>
      </c>
      <c r="K33" s="18">
        <f t="shared" si="7"/>
        <v>0</v>
      </c>
      <c r="L33" s="18">
        <f t="shared" si="7"/>
        <v>13395598.07</v>
      </c>
      <c r="M33" s="18">
        <f t="shared" si="7"/>
        <v>3417534.3</v>
      </c>
      <c r="N33" s="18">
        <f t="shared" si="7"/>
        <v>0</v>
      </c>
      <c r="O33" s="18">
        <f t="shared" si="7"/>
        <v>22407436.509999998</v>
      </c>
      <c r="P33" s="18">
        <f t="shared" si="7"/>
        <v>1400000</v>
      </c>
      <c r="Q33" s="18">
        <f t="shared" si="7"/>
        <v>0</v>
      </c>
      <c r="R33" s="18">
        <f t="shared" si="7"/>
        <v>9000000</v>
      </c>
      <c r="S33" s="18">
        <f t="shared" si="7"/>
        <v>0</v>
      </c>
      <c r="T33" s="18">
        <f t="shared" si="7"/>
        <v>0</v>
      </c>
      <c r="U33" s="18">
        <f t="shared" si="7"/>
        <v>1150000</v>
      </c>
      <c r="V33" s="18">
        <f t="shared" si="7"/>
        <v>0</v>
      </c>
      <c r="W33" s="18">
        <f t="shared" si="7"/>
        <v>0</v>
      </c>
      <c r="X33" s="18">
        <f t="shared" si="7"/>
        <v>92797703.640000001</v>
      </c>
      <c r="Y33" s="18">
        <f t="shared" si="7"/>
        <v>6519053.0999999996</v>
      </c>
      <c r="Z33" s="18">
        <f t="shared" si="7"/>
        <v>0</v>
      </c>
      <c r="AA33" s="18">
        <f t="shared" si="7"/>
        <v>197172000.94999999</v>
      </c>
      <c r="AB33" s="18">
        <f t="shared" si="7"/>
        <v>1400000</v>
      </c>
      <c r="AC33" s="18">
        <f t="shared" si="7"/>
        <v>0</v>
      </c>
      <c r="AD33" s="18">
        <f t="shared" si="7"/>
        <v>130256538.90000001</v>
      </c>
      <c r="AE33" s="18">
        <f t="shared" si="7"/>
        <v>6051125.9800000004</v>
      </c>
      <c r="AF33" s="18">
        <f t="shared" si="7"/>
        <v>0</v>
      </c>
      <c r="AG33" s="18">
        <f t="shared" si="7"/>
        <v>8276980</v>
      </c>
      <c r="AH33" s="18">
        <f t="shared" si="7"/>
        <v>0</v>
      </c>
      <c r="AI33" s="18">
        <f t="shared" si="7"/>
        <v>0</v>
      </c>
      <c r="AJ33" s="18">
        <f t="shared" si="7"/>
        <v>4335200</v>
      </c>
      <c r="AK33" s="18">
        <f t="shared" si="7"/>
        <v>0</v>
      </c>
      <c r="AL33" s="18">
        <f t="shared" si="7"/>
        <v>0</v>
      </c>
      <c r="AM33" s="18">
        <f t="shared" si="7"/>
        <v>67370050.909999996</v>
      </c>
      <c r="AN33" s="18">
        <f t="shared" si="7"/>
        <v>0</v>
      </c>
      <c r="AO33" s="18">
        <f t="shared" si="7"/>
        <v>0</v>
      </c>
      <c r="AP33" s="18">
        <f>SUM(AP29:AP32)</f>
        <v>137250534.06</v>
      </c>
      <c r="AQ33" s="18">
        <f t="shared" si="7"/>
        <v>0</v>
      </c>
      <c r="AR33" s="18">
        <f t="shared" si="7"/>
        <v>0</v>
      </c>
      <c r="AS33" s="18">
        <f t="shared" si="7"/>
        <v>1360000</v>
      </c>
      <c r="AT33" s="18">
        <f t="shared" si="7"/>
        <v>0</v>
      </c>
      <c r="AU33" s="18">
        <f t="shared" si="7"/>
        <v>0</v>
      </c>
      <c r="AV33" s="18">
        <f t="shared" si="7"/>
        <v>63765236.32</v>
      </c>
      <c r="AW33" s="18">
        <f t="shared" si="7"/>
        <v>800000</v>
      </c>
      <c r="AX33" s="18">
        <f t="shared" si="7"/>
        <v>0</v>
      </c>
      <c r="AY33" s="18">
        <f t="shared" si="7"/>
        <v>155764200</v>
      </c>
      <c r="AZ33" s="18">
        <f t="shared" si="7"/>
        <v>0</v>
      </c>
      <c r="BA33" s="18">
        <f t="shared" si="7"/>
        <v>0</v>
      </c>
      <c r="BB33" s="18">
        <f t="shared" si="7"/>
        <v>325000</v>
      </c>
      <c r="BC33" s="18">
        <f t="shared" si="7"/>
        <v>0</v>
      </c>
      <c r="BD33" s="18">
        <f t="shared" si="7"/>
        <v>0</v>
      </c>
      <c r="BE33" s="18">
        <f t="shared" si="7"/>
        <v>200000</v>
      </c>
      <c r="BF33" s="18">
        <f t="shared" si="7"/>
        <v>0</v>
      </c>
      <c r="BG33" s="18">
        <f t="shared" si="7"/>
        <v>0</v>
      </c>
      <c r="BH33" s="18">
        <f t="shared" si="7"/>
        <v>2372431.4800000004</v>
      </c>
      <c r="BI33" s="18">
        <f t="shared" si="7"/>
        <v>0</v>
      </c>
      <c r="BJ33" s="18">
        <f t="shared" si="7"/>
        <v>0</v>
      </c>
      <c r="BK33" s="18">
        <f t="shared" si="7"/>
        <v>0</v>
      </c>
      <c r="BL33" s="18">
        <f t="shared" si="7"/>
        <v>0</v>
      </c>
      <c r="BM33" s="18">
        <f t="shared" si="7"/>
        <v>0</v>
      </c>
      <c r="BN33" s="18">
        <f t="shared" si="7"/>
        <v>0</v>
      </c>
      <c r="BO33" s="18">
        <f t="shared" ref="BO33:BW33" si="8">SUM(BO28:BO32)</f>
        <v>0</v>
      </c>
      <c r="BP33" s="18">
        <f t="shared" si="8"/>
        <v>0</v>
      </c>
      <c r="BQ33" s="18">
        <f t="shared" si="8"/>
        <v>0</v>
      </c>
      <c r="BR33" s="18">
        <f t="shared" si="8"/>
        <v>0</v>
      </c>
      <c r="BS33" s="18">
        <f t="shared" si="8"/>
        <v>0</v>
      </c>
      <c r="BT33" s="18"/>
      <c r="BU33" s="18">
        <f t="shared" si="8"/>
        <v>976927194.93999994</v>
      </c>
      <c r="BV33" s="18">
        <f t="shared" si="8"/>
        <v>19587713.379999999</v>
      </c>
      <c r="BW33" s="18">
        <f t="shared" si="8"/>
        <v>0</v>
      </c>
      <c r="BX33" s="51"/>
      <c r="BY33" s="107"/>
    </row>
    <row r="34" spans="1:77" ht="13.5" thickTop="1" x14ac:dyDescent="0.2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51"/>
    </row>
    <row r="35" spans="1:77" ht="13.5" thickBot="1" x14ac:dyDescent="0.25">
      <c r="A35" s="160"/>
      <c r="B35" s="155" t="s">
        <v>91</v>
      </c>
      <c r="C35" s="162"/>
      <c r="D35" s="163"/>
      <c r="E35" s="163"/>
      <c r="F35" s="163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2"/>
      <c r="S35" s="163"/>
      <c r="T35" s="163"/>
      <c r="U35" s="163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2"/>
      <c r="AH35" s="163"/>
      <c r="AI35" s="163"/>
      <c r="AJ35" s="163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2"/>
      <c r="AW35" s="163"/>
      <c r="AX35" s="163"/>
      <c r="AY35" s="163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2"/>
      <c r="BL35" s="163"/>
      <c r="BM35" s="163"/>
      <c r="BN35" s="163"/>
      <c r="BO35" s="164"/>
      <c r="BP35" s="164"/>
      <c r="BQ35" s="164"/>
      <c r="BR35" s="164"/>
      <c r="BS35" s="164"/>
      <c r="BT35" s="164"/>
      <c r="BU35" s="159"/>
      <c r="BV35" s="159"/>
      <c r="BW35" s="159"/>
      <c r="BX35" s="51"/>
    </row>
    <row r="36" spans="1:77" ht="15" x14ac:dyDescent="0.25">
      <c r="A36" s="140" t="s">
        <v>149</v>
      </c>
      <c r="B36" s="141" t="s">
        <v>92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153">
        <f>+C36+F36+I36+L36+O36+R36+U36+X36+AA36+AD36+AG36+AJ36+AM36+AP36+AS36+AV36+AY36+BB36+BE36+BH36+BK36+BN36+BQ36</f>
        <v>0</v>
      </c>
      <c r="BV36" s="153">
        <f t="shared" ref="BV36:BW39" si="9">+D36+G36+J36+M36+P36+S36+V36+Y36+AB36+AE36+AH36+AK36+AN36+AQ36+AT36+AW36+AZ36+BC36+BF36+BI36+BL36+BO36+BR36</f>
        <v>0</v>
      </c>
      <c r="BW36" s="153">
        <f t="shared" si="9"/>
        <v>0</v>
      </c>
      <c r="BX36" s="51"/>
    </row>
    <row r="37" spans="1:77" ht="15" x14ac:dyDescent="0.25">
      <c r="A37" s="86" t="s">
        <v>150</v>
      </c>
      <c r="B37" s="14" t="s">
        <v>93</v>
      </c>
      <c r="C37" s="15"/>
      <c r="D37" s="15"/>
      <c r="E37" s="15"/>
      <c r="F37" s="15"/>
      <c r="G37" s="15"/>
      <c r="H37" s="15"/>
      <c r="I37" s="15"/>
      <c r="J37" s="15"/>
      <c r="K37" s="15"/>
      <c r="L37" s="99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98">
        <f>+C37+F37+I37+L37+O37+R37+U37+X37+AA37+AD37+AG37+AJ37+AM37+AP37+AS37+AV37+AY37+BB37+BE37+BH37+BK37+BN37+BQ37</f>
        <v>0</v>
      </c>
      <c r="BV37" s="98">
        <f t="shared" si="9"/>
        <v>0</v>
      </c>
      <c r="BW37" s="98">
        <f t="shared" si="9"/>
        <v>0</v>
      </c>
      <c r="BX37" s="51"/>
    </row>
    <row r="38" spans="1:77" ht="15" x14ac:dyDescent="0.25">
      <c r="A38" s="86" t="s">
        <v>151</v>
      </c>
      <c r="B38" s="14" t="s">
        <v>94</v>
      </c>
      <c r="C38" s="15"/>
      <c r="D38" s="15"/>
      <c r="E38" s="15"/>
      <c r="F38" s="15"/>
      <c r="G38" s="15"/>
      <c r="H38" s="15"/>
      <c r="I38" s="15"/>
      <c r="J38" s="15"/>
      <c r="K38" s="15"/>
      <c r="L38" s="15">
        <v>2394878.7000000002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>
        <v>100000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98">
        <f>+C38+F38+I38+L38+O38+R38+U38+X38+AA38+AD38+AG38+AJ38+AM38+AP38+AS38+AV38+AY38+BB38+BE38+BH38+BK38+BN38+BQ38</f>
        <v>2494878.7000000002</v>
      </c>
      <c r="BV38" s="98">
        <f t="shared" si="9"/>
        <v>0</v>
      </c>
      <c r="BW38" s="98">
        <f t="shared" si="9"/>
        <v>0</v>
      </c>
      <c r="BX38" s="51"/>
    </row>
    <row r="39" spans="1:77" ht="15" x14ac:dyDescent="0.25">
      <c r="A39" s="86" t="s">
        <v>152</v>
      </c>
      <c r="B39" s="14" t="s">
        <v>95</v>
      </c>
      <c r="C39" s="99">
        <v>400000000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98">
        <f>+C39+F39+I39+L39+O39+R39+U39+X39+AA39+AD39+AG39+AJ39+AM39+AP39+AS39+AV39+AY39+BB39+BE39+BH39+BK39+BN39+BQ39</f>
        <v>400000000</v>
      </c>
      <c r="BV39" s="98">
        <f t="shared" si="9"/>
        <v>0</v>
      </c>
      <c r="BW39" s="98">
        <f t="shared" si="9"/>
        <v>0</v>
      </c>
      <c r="BX39" s="51"/>
    </row>
    <row r="40" spans="1:77" s="105" customFormat="1" ht="15.75" thickBot="1" x14ac:dyDescent="0.3">
      <c r="A40" s="37">
        <v>300</v>
      </c>
      <c r="B40" s="17" t="s">
        <v>96</v>
      </c>
      <c r="C40" s="18">
        <f t="shared" ref="C40:BN40" si="10">SUM(C36:C39)</f>
        <v>400000000</v>
      </c>
      <c r="D40" s="18">
        <f t="shared" si="10"/>
        <v>0</v>
      </c>
      <c r="E40" s="18">
        <f t="shared" si="10"/>
        <v>0</v>
      </c>
      <c r="F40" s="18">
        <f t="shared" si="10"/>
        <v>0</v>
      </c>
      <c r="G40" s="18">
        <f t="shared" si="10"/>
        <v>0</v>
      </c>
      <c r="H40" s="18">
        <f t="shared" si="10"/>
        <v>0</v>
      </c>
      <c r="I40" s="18">
        <f t="shared" si="10"/>
        <v>0</v>
      </c>
      <c r="J40" s="18">
        <f t="shared" si="10"/>
        <v>0</v>
      </c>
      <c r="K40" s="18">
        <f t="shared" si="10"/>
        <v>0</v>
      </c>
      <c r="L40" s="18">
        <f t="shared" si="10"/>
        <v>2394878.7000000002</v>
      </c>
      <c r="M40" s="18">
        <f t="shared" si="10"/>
        <v>0</v>
      </c>
      <c r="N40" s="18">
        <f t="shared" si="10"/>
        <v>0</v>
      </c>
      <c r="O40" s="18">
        <f t="shared" si="10"/>
        <v>0</v>
      </c>
      <c r="P40" s="18">
        <f t="shared" si="10"/>
        <v>0</v>
      </c>
      <c r="Q40" s="18">
        <f t="shared" si="10"/>
        <v>0</v>
      </c>
      <c r="R40" s="18">
        <f t="shared" si="10"/>
        <v>0</v>
      </c>
      <c r="S40" s="18">
        <f t="shared" si="10"/>
        <v>0</v>
      </c>
      <c r="T40" s="18">
        <f t="shared" si="10"/>
        <v>0</v>
      </c>
      <c r="U40" s="18">
        <f t="shared" si="10"/>
        <v>0</v>
      </c>
      <c r="V40" s="18">
        <f t="shared" si="10"/>
        <v>0</v>
      </c>
      <c r="W40" s="18">
        <f t="shared" si="10"/>
        <v>0</v>
      </c>
      <c r="X40" s="18">
        <f t="shared" si="10"/>
        <v>0</v>
      </c>
      <c r="Y40" s="18">
        <f t="shared" si="10"/>
        <v>0</v>
      </c>
      <c r="Z40" s="18">
        <f t="shared" si="10"/>
        <v>0</v>
      </c>
      <c r="AA40" s="18">
        <f t="shared" si="10"/>
        <v>0</v>
      </c>
      <c r="AB40" s="18">
        <f t="shared" si="10"/>
        <v>0</v>
      </c>
      <c r="AC40" s="18">
        <f t="shared" si="10"/>
        <v>0</v>
      </c>
      <c r="AD40" s="18">
        <f t="shared" si="10"/>
        <v>0</v>
      </c>
      <c r="AE40" s="18">
        <f t="shared" si="10"/>
        <v>0</v>
      </c>
      <c r="AF40" s="18">
        <f t="shared" si="10"/>
        <v>0</v>
      </c>
      <c r="AG40" s="18">
        <f t="shared" si="10"/>
        <v>0</v>
      </c>
      <c r="AH40" s="18">
        <f t="shared" si="10"/>
        <v>0</v>
      </c>
      <c r="AI40" s="18">
        <f t="shared" si="10"/>
        <v>0</v>
      </c>
      <c r="AJ40" s="18">
        <f t="shared" si="10"/>
        <v>100000</v>
      </c>
      <c r="AK40" s="18">
        <f t="shared" si="10"/>
        <v>0</v>
      </c>
      <c r="AL40" s="18">
        <f t="shared" si="10"/>
        <v>0</v>
      </c>
      <c r="AM40" s="18">
        <f t="shared" si="10"/>
        <v>0</v>
      </c>
      <c r="AN40" s="18">
        <f t="shared" si="10"/>
        <v>0</v>
      </c>
      <c r="AO40" s="18">
        <f t="shared" si="10"/>
        <v>0</v>
      </c>
      <c r="AP40" s="18">
        <f t="shared" si="10"/>
        <v>0</v>
      </c>
      <c r="AQ40" s="18">
        <f t="shared" si="10"/>
        <v>0</v>
      </c>
      <c r="AR40" s="18">
        <f t="shared" si="10"/>
        <v>0</v>
      </c>
      <c r="AS40" s="18">
        <f t="shared" si="10"/>
        <v>0</v>
      </c>
      <c r="AT40" s="18">
        <f t="shared" si="10"/>
        <v>0</v>
      </c>
      <c r="AU40" s="18">
        <f t="shared" si="10"/>
        <v>0</v>
      </c>
      <c r="AV40" s="18">
        <f t="shared" si="10"/>
        <v>0</v>
      </c>
      <c r="AW40" s="18">
        <f t="shared" si="10"/>
        <v>0</v>
      </c>
      <c r="AX40" s="18">
        <f t="shared" si="10"/>
        <v>0</v>
      </c>
      <c r="AY40" s="18">
        <f t="shared" si="10"/>
        <v>0</v>
      </c>
      <c r="AZ40" s="18">
        <f t="shared" si="10"/>
        <v>0</v>
      </c>
      <c r="BA40" s="18">
        <f t="shared" si="10"/>
        <v>0</v>
      </c>
      <c r="BB40" s="18">
        <f t="shared" si="10"/>
        <v>0</v>
      </c>
      <c r="BC40" s="18">
        <f t="shared" si="10"/>
        <v>0</v>
      </c>
      <c r="BD40" s="18">
        <f t="shared" si="10"/>
        <v>0</v>
      </c>
      <c r="BE40" s="18">
        <f t="shared" si="10"/>
        <v>0</v>
      </c>
      <c r="BF40" s="18">
        <f t="shared" si="10"/>
        <v>0</v>
      </c>
      <c r="BG40" s="18">
        <f t="shared" si="10"/>
        <v>0</v>
      </c>
      <c r="BH40" s="18">
        <f t="shared" si="10"/>
        <v>0</v>
      </c>
      <c r="BI40" s="18">
        <f t="shared" si="10"/>
        <v>0</v>
      </c>
      <c r="BJ40" s="18">
        <f t="shared" si="10"/>
        <v>0</v>
      </c>
      <c r="BK40" s="18">
        <f t="shared" si="10"/>
        <v>0</v>
      </c>
      <c r="BL40" s="18">
        <f t="shared" si="10"/>
        <v>0</v>
      </c>
      <c r="BM40" s="18">
        <f t="shared" si="10"/>
        <v>0</v>
      </c>
      <c r="BN40" s="18">
        <f t="shared" si="10"/>
        <v>0</v>
      </c>
      <c r="BO40" s="18">
        <f t="shared" ref="BO40:BW40" si="11">SUM(BO36:BO39)</f>
        <v>0</v>
      </c>
      <c r="BP40" s="18">
        <f t="shared" si="11"/>
        <v>0</v>
      </c>
      <c r="BQ40" s="18">
        <f t="shared" si="11"/>
        <v>0</v>
      </c>
      <c r="BR40" s="18">
        <f t="shared" si="11"/>
        <v>0</v>
      </c>
      <c r="BS40" s="18">
        <f t="shared" si="11"/>
        <v>0</v>
      </c>
      <c r="BT40" s="18"/>
      <c r="BU40" s="18">
        <f t="shared" si="11"/>
        <v>402494878.69999999</v>
      </c>
      <c r="BV40" s="18">
        <f t="shared" si="11"/>
        <v>0</v>
      </c>
      <c r="BW40" s="18">
        <f t="shared" si="11"/>
        <v>0</v>
      </c>
      <c r="BX40" s="51"/>
    </row>
    <row r="41" spans="1:77" ht="13.5" thickTop="1" x14ac:dyDescent="0.2">
      <c r="A41" s="38"/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51"/>
    </row>
    <row r="42" spans="1:77" ht="13.5" thickBot="1" x14ac:dyDescent="0.25">
      <c r="A42" s="166"/>
      <c r="B42" s="155" t="s">
        <v>97</v>
      </c>
      <c r="C42" s="156"/>
      <c r="D42" s="157"/>
      <c r="E42" s="157"/>
      <c r="F42" s="157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6"/>
      <c r="S42" s="157"/>
      <c r="T42" s="157"/>
      <c r="U42" s="157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6"/>
      <c r="AH42" s="157"/>
      <c r="AI42" s="157"/>
      <c r="AJ42" s="157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6"/>
      <c r="AW42" s="157"/>
      <c r="AX42" s="157"/>
      <c r="AY42" s="157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6"/>
      <c r="BL42" s="157"/>
      <c r="BM42" s="157"/>
      <c r="BN42" s="157"/>
      <c r="BO42" s="158"/>
      <c r="BP42" s="158"/>
      <c r="BQ42" s="158"/>
      <c r="BR42" s="158"/>
      <c r="BS42" s="158"/>
      <c r="BT42" s="158"/>
      <c r="BU42" s="159"/>
      <c r="BV42" s="159"/>
      <c r="BW42" s="159"/>
      <c r="BX42" s="51"/>
    </row>
    <row r="43" spans="1:77" ht="15" x14ac:dyDescent="0.25">
      <c r="A43" s="140" t="s">
        <v>153</v>
      </c>
      <c r="B43" s="141" t="s">
        <v>98</v>
      </c>
      <c r="C43" s="20">
        <v>0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165">
        <v>41873370</v>
      </c>
      <c r="BL43" s="20"/>
      <c r="BM43" s="20"/>
      <c r="BN43" s="20"/>
      <c r="BO43" s="20"/>
      <c r="BP43" s="20"/>
      <c r="BQ43" s="20"/>
      <c r="BR43" s="20"/>
      <c r="BS43" s="20"/>
      <c r="BT43" s="20"/>
      <c r="BU43" s="153">
        <f>+C43+F43+I43+L43+O43+R43+U43+X43+AA43+AD43+AG43+AJ43+AM43+AP43+AS43+AV43+AY43+BB43+BE43+BH43+BK43+BN43+BQ43</f>
        <v>41873370</v>
      </c>
      <c r="BV43" s="153">
        <f t="shared" ref="BU43:BW46" si="12">+D43+G43+J43+M43+P43+S43+V43+Y43+AB43+AE43+AH43+AK43+AN43+AQ43+AT43+AW43+AZ43+BC43+BF43+BI43+BL43+BO43+BR43</f>
        <v>0</v>
      </c>
      <c r="BW43" s="153">
        <f t="shared" si="12"/>
        <v>0</v>
      </c>
      <c r="BX43" s="51"/>
    </row>
    <row r="44" spans="1:77" ht="15" x14ac:dyDescent="0.25">
      <c r="A44" s="86" t="s">
        <v>154</v>
      </c>
      <c r="B44" s="14" t="s">
        <v>99</v>
      </c>
      <c r="C44" s="15">
        <v>0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99"/>
      <c r="BL44" s="15"/>
      <c r="BM44" s="15"/>
      <c r="BN44" s="15"/>
      <c r="BO44" s="15"/>
      <c r="BP44" s="15"/>
      <c r="BQ44" s="15"/>
      <c r="BR44" s="15"/>
      <c r="BS44" s="15"/>
      <c r="BT44" s="15"/>
      <c r="BU44" s="98">
        <f t="shared" si="12"/>
        <v>0</v>
      </c>
      <c r="BV44" s="98">
        <f t="shared" si="12"/>
        <v>0</v>
      </c>
      <c r="BW44" s="98">
        <f t="shared" si="12"/>
        <v>0</v>
      </c>
      <c r="BX44" s="51"/>
    </row>
    <row r="45" spans="1:77" ht="15" x14ac:dyDescent="0.25">
      <c r="A45" s="86" t="s">
        <v>155</v>
      </c>
      <c r="B45" s="14" t="s">
        <v>100</v>
      </c>
      <c r="C45" s="99">
        <v>0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99">
        <v>54821197.600000001</v>
      </c>
      <c r="BL45" s="15"/>
      <c r="BM45" s="15"/>
      <c r="BN45" s="15"/>
      <c r="BO45" s="15"/>
      <c r="BP45" s="15"/>
      <c r="BQ45" s="15"/>
      <c r="BR45" s="15"/>
      <c r="BS45" s="15"/>
      <c r="BT45" s="15"/>
      <c r="BU45" s="98">
        <f>+C45+F45+I45+L45+O45+R45+U45+X45+AA45+AD45+AG45+AJ45+AM45+AP45+AS45+AV45+AY45+BB45+BE45+BH45+BK45+BN45+BQ45</f>
        <v>54821197.600000001</v>
      </c>
      <c r="BV45" s="98">
        <f t="shared" si="12"/>
        <v>0</v>
      </c>
      <c r="BW45" s="98">
        <f t="shared" si="12"/>
        <v>0</v>
      </c>
      <c r="BX45" s="51"/>
    </row>
    <row r="46" spans="1:77" ht="15" x14ac:dyDescent="0.25">
      <c r="A46" s="86" t="s">
        <v>156</v>
      </c>
      <c r="B46" s="14" t="s">
        <v>101</v>
      </c>
      <c r="C46" s="15">
        <v>0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98">
        <f t="shared" si="12"/>
        <v>0</v>
      </c>
      <c r="BV46" s="98">
        <f t="shared" si="12"/>
        <v>0</v>
      </c>
      <c r="BW46" s="98">
        <f t="shared" si="12"/>
        <v>0</v>
      </c>
      <c r="BX46" s="51"/>
    </row>
    <row r="47" spans="1:77" s="105" customFormat="1" ht="15.75" thickBot="1" x14ac:dyDescent="0.3">
      <c r="A47" s="37">
        <v>400</v>
      </c>
      <c r="B47" s="17" t="s">
        <v>102</v>
      </c>
      <c r="C47" s="18">
        <f t="shared" ref="C47:BN47" si="13">SUM(C43:C46)</f>
        <v>0</v>
      </c>
      <c r="D47" s="18">
        <f t="shared" si="13"/>
        <v>0</v>
      </c>
      <c r="E47" s="18">
        <f t="shared" si="13"/>
        <v>0</v>
      </c>
      <c r="F47" s="18">
        <f t="shared" si="13"/>
        <v>0</v>
      </c>
      <c r="G47" s="18">
        <f t="shared" si="13"/>
        <v>0</v>
      </c>
      <c r="H47" s="18">
        <f t="shared" si="13"/>
        <v>0</v>
      </c>
      <c r="I47" s="18">
        <f t="shared" si="13"/>
        <v>0</v>
      </c>
      <c r="J47" s="18">
        <f t="shared" si="13"/>
        <v>0</v>
      </c>
      <c r="K47" s="18">
        <f t="shared" si="13"/>
        <v>0</v>
      </c>
      <c r="L47" s="18">
        <f t="shared" si="13"/>
        <v>0</v>
      </c>
      <c r="M47" s="18">
        <f t="shared" si="13"/>
        <v>0</v>
      </c>
      <c r="N47" s="18">
        <f t="shared" si="13"/>
        <v>0</v>
      </c>
      <c r="O47" s="18">
        <f t="shared" si="13"/>
        <v>0</v>
      </c>
      <c r="P47" s="18">
        <f t="shared" si="13"/>
        <v>0</v>
      </c>
      <c r="Q47" s="18">
        <f t="shared" si="13"/>
        <v>0</v>
      </c>
      <c r="R47" s="18">
        <f t="shared" si="13"/>
        <v>0</v>
      </c>
      <c r="S47" s="18">
        <f t="shared" si="13"/>
        <v>0</v>
      </c>
      <c r="T47" s="18">
        <f t="shared" si="13"/>
        <v>0</v>
      </c>
      <c r="U47" s="18">
        <f t="shared" si="13"/>
        <v>0</v>
      </c>
      <c r="V47" s="18">
        <f t="shared" si="13"/>
        <v>0</v>
      </c>
      <c r="W47" s="18">
        <f t="shared" si="13"/>
        <v>0</v>
      </c>
      <c r="X47" s="18">
        <f t="shared" si="13"/>
        <v>0</v>
      </c>
      <c r="Y47" s="18">
        <f t="shared" si="13"/>
        <v>0</v>
      </c>
      <c r="Z47" s="18">
        <f t="shared" si="13"/>
        <v>0</v>
      </c>
      <c r="AA47" s="18">
        <f t="shared" si="13"/>
        <v>0</v>
      </c>
      <c r="AB47" s="18">
        <f t="shared" si="13"/>
        <v>0</v>
      </c>
      <c r="AC47" s="18">
        <f t="shared" si="13"/>
        <v>0</v>
      </c>
      <c r="AD47" s="18">
        <f t="shared" si="13"/>
        <v>0</v>
      </c>
      <c r="AE47" s="18">
        <f t="shared" si="13"/>
        <v>0</v>
      </c>
      <c r="AF47" s="18">
        <f t="shared" si="13"/>
        <v>0</v>
      </c>
      <c r="AG47" s="18">
        <f t="shared" si="13"/>
        <v>0</v>
      </c>
      <c r="AH47" s="18">
        <f t="shared" si="13"/>
        <v>0</v>
      </c>
      <c r="AI47" s="18">
        <f t="shared" si="13"/>
        <v>0</v>
      </c>
      <c r="AJ47" s="18">
        <f t="shared" si="13"/>
        <v>0</v>
      </c>
      <c r="AK47" s="18">
        <f t="shared" si="13"/>
        <v>0</v>
      </c>
      <c r="AL47" s="18">
        <f t="shared" si="13"/>
        <v>0</v>
      </c>
      <c r="AM47" s="18">
        <f t="shared" si="13"/>
        <v>0</v>
      </c>
      <c r="AN47" s="18">
        <f t="shared" si="13"/>
        <v>0</v>
      </c>
      <c r="AO47" s="18">
        <f t="shared" si="13"/>
        <v>0</v>
      </c>
      <c r="AP47" s="18">
        <f t="shared" si="13"/>
        <v>0</v>
      </c>
      <c r="AQ47" s="18">
        <f t="shared" si="13"/>
        <v>0</v>
      </c>
      <c r="AR47" s="18">
        <f t="shared" si="13"/>
        <v>0</v>
      </c>
      <c r="AS47" s="18">
        <f t="shared" si="13"/>
        <v>0</v>
      </c>
      <c r="AT47" s="18">
        <f t="shared" si="13"/>
        <v>0</v>
      </c>
      <c r="AU47" s="18">
        <f t="shared" si="13"/>
        <v>0</v>
      </c>
      <c r="AV47" s="18">
        <f t="shared" si="13"/>
        <v>0</v>
      </c>
      <c r="AW47" s="18">
        <f t="shared" si="13"/>
        <v>0</v>
      </c>
      <c r="AX47" s="18">
        <f t="shared" si="13"/>
        <v>0</v>
      </c>
      <c r="AY47" s="18">
        <f t="shared" si="13"/>
        <v>0</v>
      </c>
      <c r="AZ47" s="18">
        <f t="shared" si="13"/>
        <v>0</v>
      </c>
      <c r="BA47" s="18">
        <f t="shared" si="13"/>
        <v>0</v>
      </c>
      <c r="BB47" s="18">
        <f t="shared" si="13"/>
        <v>0</v>
      </c>
      <c r="BC47" s="18">
        <f t="shared" si="13"/>
        <v>0</v>
      </c>
      <c r="BD47" s="18">
        <f t="shared" si="13"/>
        <v>0</v>
      </c>
      <c r="BE47" s="18">
        <f t="shared" si="13"/>
        <v>0</v>
      </c>
      <c r="BF47" s="18">
        <f t="shared" si="13"/>
        <v>0</v>
      </c>
      <c r="BG47" s="18">
        <f t="shared" si="13"/>
        <v>0</v>
      </c>
      <c r="BH47" s="18">
        <f t="shared" si="13"/>
        <v>0</v>
      </c>
      <c r="BI47" s="18">
        <f t="shared" si="13"/>
        <v>0</v>
      </c>
      <c r="BJ47" s="18">
        <f t="shared" si="13"/>
        <v>0</v>
      </c>
      <c r="BK47" s="18">
        <f t="shared" si="13"/>
        <v>96694567.599999994</v>
      </c>
      <c r="BL47" s="18">
        <f t="shared" si="13"/>
        <v>0</v>
      </c>
      <c r="BM47" s="18">
        <f t="shared" si="13"/>
        <v>0</v>
      </c>
      <c r="BN47" s="18">
        <f t="shared" si="13"/>
        <v>0</v>
      </c>
      <c r="BO47" s="18">
        <f t="shared" ref="BO47:BW47" si="14">SUM(BO43:BO46)</f>
        <v>0</v>
      </c>
      <c r="BP47" s="18">
        <f t="shared" si="14"/>
        <v>0</v>
      </c>
      <c r="BQ47" s="18">
        <f t="shared" si="14"/>
        <v>0</v>
      </c>
      <c r="BR47" s="18">
        <f t="shared" si="14"/>
        <v>0</v>
      </c>
      <c r="BS47" s="18">
        <f t="shared" si="14"/>
        <v>0</v>
      </c>
      <c r="BT47" s="18"/>
      <c r="BU47" s="18">
        <f t="shared" si="14"/>
        <v>96694567.599999994</v>
      </c>
      <c r="BV47" s="18">
        <f t="shared" si="14"/>
        <v>0</v>
      </c>
      <c r="BW47" s="18">
        <f t="shared" si="14"/>
        <v>0</v>
      </c>
      <c r="BX47" s="51"/>
    </row>
    <row r="48" spans="1:77" ht="13.5" thickTop="1" x14ac:dyDescent="0.2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51"/>
    </row>
    <row r="49" spans="1:76" ht="13.5" thickBot="1" x14ac:dyDescent="0.25">
      <c r="A49" s="160"/>
      <c r="B49" s="155" t="s">
        <v>103</v>
      </c>
      <c r="C49" s="162"/>
      <c r="D49" s="163"/>
      <c r="E49" s="163"/>
      <c r="F49" s="163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2"/>
      <c r="S49" s="163"/>
      <c r="T49" s="163"/>
      <c r="U49" s="163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2"/>
      <c r="AH49" s="163"/>
      <c r="AI49" s="163"/>
      <c r="AJ49" s="163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2"/>
      <c r="AW49" s="163"/>
      <c r="AX49" s="163"/>
      <c r="AY49" s="163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2"/>
      <c r="BL49" s="163"/>
      <c r="BM49" s="163"/>
      <c r="BN49" s="163"/>
      <c r="BO49" s="164"/>
      <c r="BP49" s="164"/>
      <c r="BQ49" s="164"/>
      <c r="BR49" s="164"/>
      <c r="BS49" s="164"/>
      <c r="BT49" s="164"/>
      <c r="BU49" s="159"/>
      <c r="BV49" s="159"/>
      <c r="BW49" s="159"/>
      <c r="BX49" s="51"/>
    </row>
    <row r="50" spans="1:76" ht="15" x14ac:dyDescent="0.25">
      <c r="A50" s="140" t="s">
        <v>157</v>
      </c>
      <c r="B50" s="141" t="s">
        <v>104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  <c r="BD50" s="20">
        <v>0</v>
      </c>
      <c r="BE50" s="20">
        <v>0</v>
      </c>
      <c r="BF50" s="20">
        <v>0</v>
      </c>
      <c r="BG50" s="20">
        <v>0</v>
      </c>
      <c r="BH50" s="20">
        <v>0</v>
      </c>
      <c r="BI50" s="20">
        <v>0</v>
      </c>
      <c r="BJ50" s="20">
        <v>0</v>
      </c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  <c r="BQ50" s="20">
        <v>0</v>
      </c>
      <c r="BR50" s="20">
        <v>0</v>
      </c>
      <c r="BS50" s="20">
        <v>0</v>
      </c>
      <c r="BT50" s="20"/>
      <c r="BU50" s="153">
        <f>+C50+F50+I50+L50+O50+R50+U50+X50+AA50+AD50+AG50+AJ50+AM50+AP50+AS50+AV50+AY50+BB50+BE50+BH50+BK50+BN50+BQ50</f>
        <v>0</v>
      </c>
      <c r="BV50" s="153">
        <f>+D50+G50+J50+M50+P50+S50+V50+Y50+AB50+AE50+AH50+AK50+AN50+AQ50+AT50+AW50+AZ50+BC50+BF50+BI50+BL50+BO50+BR50</f>
        <v>0</v>
      </c>
      <c r="BW50" s="153">
        <f>+E50+H50+K50+N50+Q50+T50+W50+Z50+AC50+AF50+AI50+AL50+AO50+AR50+AU50+AX50+BA50+BD50+BG50+BJ50+BM50+BP50+BS50</f>
        <v>0</v>
      </c>
      <c r="BX50" s="51"/>
    </row>
    <row r="51" spans="1:76" s="105" customFormat="1" ht="15.75" thickBot="1" x14ac:dyDescent="0.3">
      <c r="A51" s="37">
        <v>500</v>
      </c>
      <c r="B51" s="17" t="s">
        <v>105</v>
      </c>
      <c r="C51" s="18">
        <f t="shared" ref="C51:BN51" si="15">SUM(C50)</f>
        <v>0</v>
      </c>
      <c r="D51" s="18">
        <f t="shared" si="15"/>
        <v>0</v>
      </c>
      <c r="E51" s="18">
        <f t="shared" si="15"/>
        <v>0</v>
      </c>
      <c r="F51" s="18">
        <f t="shared" si="15"/>
        <v>0</v>
      </c>
      <c r="G51" s="18">
        <f t="shared" si="15"/>
        <v>0</v>
      </c>
      <c r="H51" s="18">
        <f t="shared" si="15"/>
        <v>0</v>
      </c>
      <c r="I51" s="18">
        <f t="shared" si="15"/>
        <v>0</v>
      </c>
      <c r="J51" s="18">
        <f t="shared" si="15"/>
        <v>0</v>
      </c>
      <c r="K51" s="18">
        <f t="shared" si="15"/>
        <v>0</v>
      </c>
      <c r="L51" s="18">
        <f t="shared" si="15"/>
        <v>0</v>
      </c>
      <c r="M51" s="18">
        <f t="shared" si="15"/>
        <v>0</v>
      </c>
      <c r="N51" s="18">
        <f t="shared" si="15"/>
        <v>0</v>
      </c>
      <c r="O51" s="18">
        <f t="shared" si="15"/>
        <v>0</v>
      </c>
      <c r="P51" s="18">
        <f t="shared" si="15"/>
        <v>0</v>
      </c>
      <c r="Q51" s="18">
        <f t="shared" si="15"/>
        <v>0</v>
      </c>
      <c r="R51" s="18">
        <f t="shared" si="15"/>
        <v>0</v>
      </c>
      <c r="S51" s="18">
        <f t="shared" si="15"/>
        <v>0</v>
      </c>
      <c r="T51" s="18">
        <f t="shared" si="15"/>
        <v>0</v>
      </c>
      <c r="U51" s="18">
        <f t="shared" si="15"/>
        <v>0</v>
      </c>
      <c r="V51" s="18">
        <f t="shared" si="15"/>
        <v>0</v>
      </c>
      <c r="W51" s="18">
        <f t="shared" si="15"/>
        <v>0</v>
      </c>
      <c r="X51" s="18">
        <f t="shared" si="15"/>
        <v>0</v>
      </c>
      <c r="Y51" s="18">
        <f t="shared" si="15"/>
        <v>0</v>
      </c>
      <c r="Z51" s="18">
        <f t="shared" si="15"/>
        <v>0</v>
      </c>
      <c r="AA51" s="18">
        <f t="shared" si="15"/>
        <v>0</v>
      </c>
      <c r="AB51" s="18">
        <f t="shared" si="15"/>
        <v>0</v>
      </c>
      <c r="AC51" s="18">
        <f t="shared" si="15"/>
        <v>0</v>
      </c>
      <c r="AD51" s="18">
        <f t="shared" si="15"/>
        <v>0</v>
      </c>
      <c r="AE51" s="18">
        <f t="shared" si="15"/>
        <v>0</v>
      </c>
      <c r="AF51" s="18">
        <f t="shared" si="15"/>
        <v>0</v>
      </c>
      <c r="AG51" s="18">
        <f t="shared" si="15"/>
        <v>0</v>
      </c>
      <c r="AH51" s="18">
        <f t="shared" si="15"/>
        <v>0</v>
      </c>
      <c r="AI51" s="18">
        <f t="shared" si="15"/>
        <v>0</v>
      </c>
      <c r="AJ51" s="18">
        <f t="shared" si="15"/>
        <v>0</v>
      </c>
      <c r="AK51" s="18">
        <f t="shared" si="15"/>
        <v>0</v>
      </c>
      <c r="AL51" s="18">
        <f t="shared" si="15"/>
        <v>0</v>
      </c>
      <c r="AM51" s="18">
        <f t="shared" si="15"/>
        <v>0</v>
      </c>
      <c r="AN51" s="18">
        <f t="shared" si="15"/>
        <v>0</v>
      </c>
      <c r="AO51" s="18">
        <f t="shared" si="15"/>
        <v>0</v>
      </c>
      <c r="AP51" s="18">
        <f t="shared" si="15"/>
        <v>0</v>
      </c>
      <c r="AQ51" s="18">
        <f t="shared" si="15"/>
        <v>0</v>
      </c>
      <c r="AR51" s="18">
        <f t="shared" si="15"/>
        <v>0</v>
      </c>
      <c r="AS51" s="18">
        <f t="shared" si="15"/>
        <v>0</v>
      </c>
      <c r="AT51" s="18">
        <f t="shared" si="15"/>
        <v>0</v>
      </c>
      <c r="AU51" s="18">
        <f t="shared" si="15"/>
        <v>0</v>
      </c>
      <c r="AV51" s="18">
        <f t="shared" si="15"/>
        <v>0</v>
      </c>
      <c r="AW51" s="18">
        <f t="shared" si="15"/>
        <v>0</v>
      </c>
      <c r="AX51" s="18">
        <f t="shared" si="15"/>
        <v>0</v>
      </c>
      <c r="AY51" s="18">
        <f t="shared" si="15"/>
        <v>0</v>
      </c>
      <c r="AZ51" s="18">
        <f t="shared" si="15"/>
        <v>0</v>
      </c>
      <c r="BA51" s="18">
        <f t="shared" si="15"/>
        <v>0</v>
      </c>
      <c r="BB51" s="18">
        <f t="shared" si="15"/>
        <v>0</v>
      </c>
      <c r="BC51" s="18">
        <f t="shared" si="15"/>
        <v>0</v>
      </c>
      <c r="BD51" s="18">
        <f t="shared" si="15"/>
        <v>0</v>
      </c>
      <c r="BE51" s="18">
        <f t="shared" si="15"/>
        <v>0</v>
      </c>
      <c r="BF51" s="18">
        <f t="shared" si="15"/>
        <v>0</v>
      </c>
      <c r="BG51" s="18">
        <f t="shared" si="15"/>
        <v>0</v>
      </c>
      <c r="BH51" s="18">
        <f t="shared" si="15"/>
        <v>0</v>
      </c>
      <c r="BI51" s="18">
        <f t="shared" si="15"/>
        <v>0</v>
      </c>
      <c r="BJ51" s="18">
        <f t="shared" si="15"/>
        <v>0</v>
      </c>
      <c r="BK51" s="18">
        <f t="shared" si="15"/>
        <v>0</v>
      </c>
      <c r="BL51" s="18">
        <f t="shared" si="15"/>
        <v>0</v>
      </c>
      <c r="BM51" s="18">
        <f t="shared" si="15"/>
        <v>0</v>
      </c>
      <c r="BN51" s="18">
        <f t="shared" si="15"/>
        <v>0</v>
      </c>
      <c r="BO51" s="18">
        <f t="shared" ref="BO51:BW51" si="16">SUM(BO50)</f>
        <v>0</v>
      </c>
      <c r="BP51" s="18">
        <f t="shared" si="16"/>
        <v>0</v>
      </c>
      <c r="BQ51" s="18">
        <f t="shared" si="16"/>
        <v>0</v>
      </c>
      <c r="BR51" s="18">
        <f t="shared" si="16"/>
        <v>0</v>
      </c>
      <c r="BS51" s="18">
        <f t="shared" si="16"/>
        <v>0</v>
      </c>
      <c r="BT51" s="18"/>
      <c r="BU51" s="18">
        <f t="shared" si="16"/>
        <v>0</v>
      </c>
      <c r="BV51" s="18">
        <f t="shared" si="16"/>
        <v>0</v>
      </c>
      <c r="BW51" s="18">
        <f t="shared" si="16"/>
        <v>0</v>
      </c>
      <c r="BX51" s="51"/>
    </row>
    <row r="52" spans="1:76" ht="13.5" thickTop="1" x14ac:dyDescent="0.2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51"/>
    </row>
    <row r="53" spans="1:76" ht="13.5" thickBot="1" x14ac:dyDescent="0.25">
      <c r="A53" s="160"/>
      <c r="B53" s="155" t="s">
        <v>106</v>
      </c>
      <c r="C53" s="162"/>
      <c r="D53" s="163"/>
      <c r="E53" s="163"/>
      <c r="F53" s="163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2"/>
      <c r="S53" s="163"/>
      <c r="T53" s="163"/>
      <c r="U53" s="163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2"/>
      <c r="AH53" s="163"/>
      <c r="AI53" s="163"/>
      <c r="AJ53" s="163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2"/>
      <c r="AW53" s="163"/>
      <c r="AX53" s="163"/>
      <c r="AY53" s="163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2"/>
      <c r="BL53" s="163"/>
      <c r="BM53" s="163"/>
      <c r="BN53" s="163"/>
      <c r="BO53" s="164"/>
      <c r="BP53" s="164"/>
      <c r="BQ53" s="164"/>
      <c r="BR53" s="164"/>
      <c r="BS53" s="164"/>
      <c r="BT53" s="164"/>
      <c r="BU53" s="159"/>
      <c r="BV53" s="159"/>
      <c r="BW53" s="159"/>
      <c r="BX53" s="51"/>
    </row>
    <row r="54" spans="1:76" ht="15" x14ac:dyDescent="0.25">
      <c r="A54" s="140" t="s">
        <v>158</v>
      </c>
      <c r="B54" s="141" t="s">
        <v>107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0</v>
      </c>
      <c r="BP54" s="20">
        <v>0</v>
      </c>
      <c r="BQ54" s="165">
        <v>162999200</v>
      </c>
      <c r="BR54" s="20">
        <v>0</v>
      </c>
      <c r="BS54" s="20">
        <v>0</v>
      </c>
      <c r="BT54" s="20"/>
      <c r="BU54" s="153">
        <f t="shared" ref="BU54:BW55" si="17">+C54+F54+I54+L54+O54+R54+U54+X54+AA54+AD54+AG54+AJ54+AM54+AP54+AS54+AV54+AY54+BB54+BE54+BH54+BK54+BN54+BQ54</f>
        <v>162999200</v>
      </c>
      <c r="BV54" s="153">
        <f t="shared" si="17"/>
        <v>0</v>
      </c>
      <c r="BW54" s="153">
        <f t="shared" si="17"/>
        <v>0</v>
      </c>
      <c r="BX54" s="51"/>
    </row>
    <row r="55" spans="1:76" ht="15" x14ac:dyDescent="0.25">
      <c r="A55" s="86" t="s">
        <v>159</v>
      </c>
      <c r="B55" s="14" t="s">
        <v>108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  <c r="AZ55" s="15">
        <v>0</v>
      </c>
      <c r="BA55" s="15">
        <v>0</v>
      </c>
      <c r="BB55" s="15">
        <v>0</v>
      </c>
      <c r="BC55" s="15">
        <v>0</v>
      </c>
      <c r="BD55" s="15">
        <v>0</v>
      </c>
      <c r="BE55" s="15">
        <v>0</v>
      </c>
      <c r="BF55" s="15">
        <v>0</v>
      </c>
      <c r="BG55" s="15">
        <v>0</v>
      </c>
      <c r="BH55" s="15">
        <v>0</v>
      </c>
      <c r="BI55" s="15">
        <v>0</v>
      </c>
      <c r="BJ55" s="15">
        <v>0</v>
      </c>
      <c r="BK55" s="15">
        <v>0</v>
      </c>
      <c r="BL55" s="15">
        <v>0</v>
      </c>
      <c r="BM55" s="15">
        <v>0</v>
      </c>
      <c r="BN55" s="15">
        <v>0</v>
      </c>
      <c r="BO55" s="15">
        <v>0</v>
      </c>
      <c r="BP55" s="15">
        <v>0</v>
      </c>
      <c r="BQ55" s="99">
        <v>242250</v>
      </c>
      <c r="BR55" s="15">
        <v>0</v>
      </c>
      <c r="BS55" s="15">
        <v>0</v>
      </c>
      <c r="BT55" s="15"/>
      <c r="BU55" s="98">
        <f t="shared" si="17"/>
        <v>242250</v>
      </c>
      <c r="BV55" s="98">
        <f t="shared" si="17"/>
        <v>0</v>
      </c>
      <c r="BW55" s="98">
        <f t="shared" si="17"/>
        <v>0</v>
      </c>
      <c r="BX55" s="51"/>
    </row>
    <row r="56" spans="1:76" s="105" customFormat="1" ht="15.75" thickBot="1" x14ac:dyDescent="0.3">
      <c r="A56" s="37">
        <v>700</v>
      </c>
      <c r="B56" s="17" t="s">
        <v>109</v>
      </c>
      <c r="C56" s="18">
        <f t="shared" ref="C56:BN56" si="18">SUM(C54:C55)</f>
        <v>0</v>
      </c>
      <c r="D56" s="18">
        <f t="shared" si="18"/>
        <v>0</v>
      </c>
      <c r="E56" s="18">
        <f t="shared" si="18"/>
        <v>0</v>
      </c>
      <c r="F56" s="18">
        <f t="shared" si="18"/>
        <v>0</v>
      </c>
      <c r="G56" s="18">
        <f t="shared" si="18"/>
        <v>0</v>
      </c>
      <c r="H56" s="18">
        <f t="shared" si="18"/>
        <v>0</v>
      </c>
      <c r="I56" s="18">
        <f t="shared" si="18"/>
        <v>0</v>
      </c>
      <c r="J56" s="18">
        <f t="shared" si="18"/>
        <v>0</v>
      </c>
      <c r="K56" s="18">
        <f t="shared" si="18"/>
        <v>0</v>
      </c>
      <c r="L56" s="18">
        <f t="shared" si="18"/>
        <v>0</v>
      </c>
      <c r="M56" s="18">
        <f t="shared" si="18"/>
        <v>0</v>
      </c>
      <c r="N56" s="18">
        <f t="shared" si="18"/>
        <v>0</v>
      </c>
      <c r="O56" s="18">
        <f t="shared" si="18"/>
        <v>0</v>
      </c>
      <c r="P56" s="18">
        <f t="shared" si="18"/>
        <v>0</v>
      </c>
      <c r="Q56" s="18">
        <f t="shared" si="18"/>
        <v>0</v>
      </c>
      <c r="R56" s="18">
        <f t="shared" si="18"/>
        <v>0</v>
      </c>
      <c r="S56" s="18">
        <f t="shared" si="18"/>
        <v>0</v>
      </c>
      <c r="T56" s="18">
        <f t="shared" si="18"/>
        <v>0</v>
      </c>
      <c r="U56" s="18">
        <f t="shared" si="18"/>
        <v>0</v>
      </c>
      <c r="V56" s="18">
        <f t="shared" si="18"/>
        <v>0</v>
      </c>
      <c r="W56" s="18">
        <f t="shared" si="18"/>
        <v>0</v>
      </c>
      <c r="X56" s="18">
        <f t="shared" si="18"/>
        <v>0</v>
      </c>
      <c r="Y56" s="18">
        <f t="shared" si="18"/>
        <v>0</v>
      </c>
      <c r="Z56" s="18">
        <f t="shared" si="18"/>
        <v>0</v>
      </c>
      <c r="AA56" s="18">
        <f t="shared" si="18"/>
        <v>0</v>
      </c>
      <c r="AB56" s="18">
        <f t="shared" si="18"/>
        <v>0</v>
      </c>
      <c r="AC56" s="18">
        <f t="shared" si="18"/>
        <v>0</v>
      </c>
      <c r="AD56" s="18">
        <f t="shared" si="18"/>
        <v>0</v>
      </c>
      <c r="AE56" s="18">
        <f t="shared" si="18"/>
        <v>0</v>
      </c>
      <c r="AF56" s="18">
        <f t="shared" si="18"/>
        <v>0</v>
      </c>
      <c r="AG56" s="18">
        <f t="shared" si="18"/>
        <v>0</v>
      </c>
      <c r="AH56" s="18">
        <f t="shared" si="18"/>
        <v>0</v>
      </c>
      <c r="AI56" s="18">
        <f t="shared" si="18"/>
        <v>0</v>
      </c>
      <c r="AJ56" s="18">
        <f t="shared" si="18"/>
        <v>0</v>
      </c>
      <c r="AK56" s="18">
        <f t="shared" si="18"/>
        <v>0</v>
      </c>
      <c r="AL56" s="18">
        <f t="shared" si="18"/>
        <v>0</v>
      </c>
      <c r="AM56" s="18">
        <f t="shared" si="18"/>
        <v>0</v>
      </c>
      <c r="AN56" s="18">
        <f t="shared" si="18"/>
        <v>0</v>
      </c>
      <c r="AO56" s="18">
        <f t="shared" si="18"/>
        <v>0</v>
      </c>
      <c r="AP56" s="18">
        <f t="shared" si="18"/>
        <v>0</v>
      </c>
      <c r="AQ56" s="18">
        <f t="shared" si="18"/>
        <v>0</v>
      </c>
      <c r="AR56" s="18">
        <f t="shared" si="18"/>
        <v>0</v>
      </c>
      <c r="AS56" s="18">
        <f t="shared" si="18"/>
        <v>0</v>
      </c>
      <c r="AT56" s="18">
        <f t="shared" si="18"/>
        <v>0</v>
      </c>
      <c r="AU56" s="18">
        <f t="shared" si="18"/>
        <v>0</v>
      </c>
      <c r="AV56" s="18">
        <f t="shared" si="18"/>
        <v>0</v>
      </c>
      <c r="AW56" s="18">
        <f t="shared" si="18"/>
        <v>0</v>
      </c>
      <c r="AX56" s="18">
        <f t="shared" si="18"/>
        <v>0</v>
      </c>
      <c r="AY56" s="18">
        <f t="shared" si="18"/>
        <v>0</v>
      </c>
      <c r="AZ56" s="18">
        <f t="shared" si="18"/>
        <v>0</v>
      </c>
      <c r="BA56" s="18">
        <f t="shared" si="18"/>
        <v>0</v>
      </c>
      <c r="BB56" s="18">
        <f t="shared" si="18"/>
        <v>0</v>
      </c>
      <c r="BC56" s="18">
        <f t="shared" si="18"/>
        <v>0</v>
      </c>
      <c r="BD56" s="18">
        <f t="shared" si="18"/>
        <v>0</v>
      </c>
      <c r="BE56" s="18">
        <f t="shared" si="18"/>
        <v>0</v>
      </c>
      <c r="BF56" s="18">
        <f t="shared" si="18"/>
        <v>0</v>
      </c>
      <c r="BG56" s="18">
        <f t="shared" si="18"/>
        <v>0</v>
      </c>
      <c r="BH56" s="18">
        <f t="shared" si="18"/>
        <v>0</v>
      </c>
      <c r="BI56" s="18">
        <f t="shared" si="18"/>
        <v>0</v>
      </c>
      <c r="BJ56" s="18">
        <f t="shared" si="18"/>
        <v>0</v>
      </c>
      <c r="BK56" s="18">
        <f t="shared" si="18"/>
        <v>0</v>
      </c>
      <c r="BL56" s="18">
        <f t="shared" si="18"/>
        <v>0</v>
      </c>
      <c r="BM56" s="18">
        <f t="shared" si="18"/>
        <v>0</v>
      </c>
      <c r="BN56" s="18">
        <f t="shared" si="18"/>
        <v>0</v>
      </c>
      <c r="BO56" s="18">
        <f t="shared" ref="BO56:BW56" si="19">SUM(BO54:BO55)</f>
        <v>0</v>
      </c>
      <c r="BP56" s="18">
        <f t="shared" si="19"/>
        <v>0</v>
      </c>
      <c r="BQ56" s="18">
        <f t="shared" si="19"/>
        <v>163241450</v>
      </c>
      <c r="BR56" s="18">
        <f t="shared" si="19"/>
        <v>0</v>
      </c>
      <c r="BS56" s="18">
        <f t="shared" si="19"/>
        <v>0</v>
      </c>
      <c r="BT56" s="18"/>
      <c r="BU56" s="18">
        <f t="shared" si="19"/>
        <v>163241450</v>
      </c>
      <c r="BV56" s="18">
        <f t="shared" si="19"/>
        <v>0</v>
      </c>
      <c r="BW56" s="18">
        <f t="shared" si="19"/>
        <v>0</v>
      </c>
      <c r="BX56" s="51"/>
    </row>
    <row r="57" spans="1:76" ht="16.5" thickTop="1" thickBot="1" x14ac:dyDescent="0.25">
      <c r="A57" s="21"/>
      <c r="B57" s="22" t="s">
        <v>110</v>
      </c>
      <c r="C57" s="23">
        <f t="shared" ref="C57:BN57" si="20">+C25+C33+C40+C47+C51+C56</f>
        <v>1025622614.41</v>
      </c>
      <c r="D57" s="23">
        <f t="shared" si="20"/>
        <v>0</v>
      </c>
      <c r="E57" s="23">
        <f t="shared" si="20"/>
        <v>0</v>
      </c>
      <c r="F57" s="23">
        <f t="shared" si="20"/>
        <v>400000</v>
      </c>
      <c r="G57" s="23">
        <f t="shared" si="20"/>
        <v>0</v>
      </c>
      <c r="H57" s="23">
        <f t="shared" si="20"/>
        <v>0</v>
      </c>
      <c r="I57" s="23">
        <f t="shared" si="20"/>
        <v>5100000</v>
      </c>
      <c r="J57" s="23">
        <f t="shared" si="20"/>
        <v>0</v>
      </c>
      <c r="K57" s="23">
        <f t="shared" si="20"/>
        <v>0</v>
      </c>
      <c r="L57" s="23">
        <f t="shared" si="20"/>
        <v>220569576.19999999</v>
      </c>
      <c r="M57" s="23">
        <f t="shared" si="20"/>
        <v>3417534.3</v>
      </c>
      <c r="N57" s="23">
        <f t="shared" si="20"/>
        <v>0</v>
      </c>
      <c r="O57" s="23">
        <f t="shared" si="20"/>
        <v>113480591.93000001</v>
      </c>
      <c r="P57" s="23">
        <f t="shared" si="20"/>
        <v>1400000</v>
      </c>
      <c r="Q57" s="23">
        <f t="shared" si="20"/>
        <v>0</v>
      </c>
      <c r="R57" s="23">
        <f t="shared" si="20"/>
        <v>35318444.100000001</v>
      </c>
      <c r="S57" s="23">
        <f t="shared" si="20"/>
        <v>0</v>
      </c>
      <c r="T57" s="23">
        <f t="shared" si="20"/>
        <v>0</v>
      </c>
      <c r="U57" s="23">
        <f t="shared" si="20"/>
        <v>76859077.079999998</v>
      </c>
      <c r="V57" s="23">
        <f t="shared" si="20"/>
        <v>0</v>
      </c>
      <c r="W57" s="23">
        <f t="shared" si="20"/>
        <v>0</v>
      </c>
      <c r="X57" s="23">
        <f t="shared" si="20"/>
        <v>146904547.44</v>
      </c>
      <c r="Y57" s="23">
        <f t="shared" si="20"/>
        <v>6519053.0999999996</v>
      </c>
      <c r="Z57" s="23">
        <f t="shared" si="20"/>
        <v>0</v>
      </c>
      <c r="AA57" s="23">
        <f t="shared" si="20"/>
        <v>738351440.08999991</v>
      </c>
      <c r="AB57" s="23">
        <f t="shared" si="20"/>
        <v>1400000</v>
      </c>
      <c r="AC57" s="23">
        <f t="shared" si="20"/>
        <v>0</v>
      </c>
      <c r="AD57" s="23">
        <f t="shared" si="20"/>
        <v>599917682.24000001</v>
      </c>
      <c r="AE57" s="23">
        <f t="shared" si="20"/>
        <v>6051125.9800000004</v>
      </c>
      <c r="AF57" s="23">
        <f t="shared" si="20"/>
        <v>0</v>
      </c>
      <c r="AG57" s="23">
        <f t="shared" si="20"/>
        <v>28552585.77</v>
      </c>
      <c r="AH57" s="23">
        <f t="shared" si="20"/>
        <v>0</v>
      </c>
      <c r="AI57" s="23">
        <f t="shared" si="20"/>
        <v>0</v>
      </c>
      <c r="AJ57" s="23">
        <f t="shared" si="20"/>
        <v>534466883.72999996</v>
      </c>
      <c r="AK57" s="23">
        <f t="shared" si="20"/>
        <v>0</v>
      </c>
      <c r="AL57" s="23">
        <f t="shared" si="20"/>
        <v>0</v>
      </c>
      <c r="AM57" s="23">
        <f t="shared" si="20"/>
        <v>4166111440.7599998</v>
      </c>
      <c r="AN57" s="23">
        <f t="shared" si="20"/>
        <v>0</v>
      </c>
      <c r="AO57" s="23">
        <f t="shared" si="20"/>
        <v>0</v>
      </c>
      <c r="AP57" s="23">
        <f t="shared" si="20"/>
        <v>362032795.56999999</v>
      </c>
      <c r="AQ57" s="23">
        <f t="shared" si="20"/>
        <v>0</v>
      </c>
      <c r="AR57" s="23">
        <f t="shared" si="20"/>
        <v>0</v>
      </c>
      <c r="AS57" s="23">
        <f t="shared" si="20"/>
        <v>202475067.54000002</v>
      </c>
      <c r="AT57" s="23">
        <f t="shared" si="20"/>
        <v>0</v>
      </c>
      <c r="AU57" s="23">
        <f t="shared" si="20"/>
        <v>0</v>
      </c>
      <c r="AV57" s="23">
        <f t="shared" si="20"/>
        <v>283650095.38</v>
      </c>
      <c r="AW57" s="23">
        <f t="shared" si="20"/>
        <v>800000</v>
      </c>
      <c r="AX57" s="23">
        <f t="shared" si="20"/>
        <v>0</v>
      </c>
      <c r="AY57" s="23">
        <f t="shared" si="20"/>
        <v>157820813.62</v>
      </c>
      <c r="AZ57" s="23">
        <f t="shared" si="20"/>
        <v>0</v>
      </c>
      <c r="BA57" s="23">
        <f t="shared" si="20"/>
        <v>0</v>
      </c>
      <c r="BB57" s="23">
        <f t="shared" si="20"/>
        <v>1054941334.4499999</v>
      </c>
      <c r="BC57" s="23">
        <f t="shared" si="20"/>
        <v>0</v>
      </c>
      <c r="BD57" s="23">
        <f t="shared" si="20"/>
        <v>0</v>
      </c>
      <c r="BE57" s="23">
        <f t="shared" si="20"/>
        <v>4696421.91</v>
      </c>
      <c r="BF57" s="23">
        <f t="shared" si="20"/>
        <v>0</v>
      </c>
      <c r="BG57" s="23">
        <f t="shared" si="20"/>
        <v>0</v>
      </c>
      <c r="BH57" s="23">
        <f t="shared" si="20"/>
        <v>221554999.27999997</v>
      </c>
      <c r="BI57" s="23">
        <f t="shared" si="20"/>
        <v>0</v>
      </c>
      <c r="BJ57" s="23">
        <f t="shared" si="20"/>
        <v>0</v>
      </c>
      <c r="BK57" s="23">
        <f t="shared" si="20"/>
        <v>156552725.16</v>
      </c>
      <c r="BL57" s="23">
        <f t="shared" si="20"/>
        <v>0</v>
      </c>
      <c r="BM57" s="23">
        <f t="shared" si="20"/>
        <v>0</v>
      </c>
      <c r="BN57" s="23">
        <f t="shared" si="20"/>
        <v>0</v>
      </c>
      <c r="BO57" s="23">
        <f t="shared" ref="BO57:BW57" si="21">+BO25+BO33+BO40+BO47+BO51+BO56</f>
        <v>0</v>
      </c>
      <c r="BP57" s="23">
        <f t="shared" si="21"/>
        <v>0</v>
      </c>
      <c r="BQ57" s="23">
        <f t="shared" si="21"/>
        <v>163241450</v>
      </c>
      <c r="BR57" s="23">
        <f t="shared" si="21"/>
        <v>0</v>
      </c>
      <c r="BS57" s="23">
        <f t="shared" si="21"/>
        <v>0</v>
      </c>
      <c r="BT57" s="23"/>
      <c r="BU57" s="23">
        <f>+BU12+BU25+BU33+BU40+BU47+BU51+BU56</f>
        <v>10298620586.660002</v>
      </c>
      <c r="BV57" s="23">
        <f t="shared" si="21"/>
        <v>19587713.379999999</v>
      </c>
      <c r="BW57" s="23">
        <f t="shared" si="21"/>
        <v>0</v>
      </c>
      <c r="BX57" s="51"/>
    </row>
    <row r="59" spans="1:76" x14ac:dyDescent="0.2">
      <c r="C59" s="50"/>
      <c r="D59" s="50"/>
      <c r="E59" s="50"/>
      <c r="I59" s="50"/>
      <c r="K59" s="50"/>
      <c r="L59" s="50"/>
      <c r="M59" s="50"/>
      <c r="N59" s="50"/>
      <c r="O59" s="50"/>
      <c r="Q59" s="50"/>
      <c r="R59" s="50"/>
      <c r="T59" s="50"/>
      <c r="U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I59" s="50"/>
      <c r="AJ59" s="50"/>
      <c r="AL59" s="167"/>
      <c r="AM59" s="168"/>
      <c r="AN59" s="168"/>
      <c r="AO59" s="168"/>
      <c r="AP59" s="167"/>
      <c r="AR59" s="50"/>
      <c r="AS59" s="50"/>
      <c r="AU59" s="50"/>
      <c r="AV59" s="50"/>
      <c r="AW59" s="50"/>
      <c r="AX59" s="50"/>
      <c r="AY59" s="50"/>
      <c r="BA59" s="50"/>
      <c r="BB59" s="50"/>
      <c r="BD59" s="50"/>
      <c r="BE59" s="50"/>
      <c r="BG59" s="50"/>
      <c r="BH59" s="50"/>
      <c r="BJ59" s="50"/>
      <c r="BK59" s="50"/>
      <c r="BM59" s="50"/>
      <c r="BQ59" s="50"/>
      <c r="BS59" s="50"/>
      <c r="BU59" s="50"/>
      <c r="BV59" s="50"/>
      <c r="BW59" s="50"/>
    </row>
    <row r="60" spans="1:76" x14ac:dyDescent="0.2"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</row>
    <row r="61" spans="1:76" x14ac:dyDescent="0.2">
      <c r="BU61" s="88"/>
    </row>
    <row r="62" spans="1:76" x14ac:dyDescent="0.2">
      <c r="BU62" s="50"/>
    </row>
    <row r="63" spans="1:76" x14ac:dyDescent="0.2">
      <c r="BU63" s="50"/>
    </row>
    <row r="64" spans="1:76" x14ac:dyDescent="0.2">
      <c r="BU64" s="50"/>
    </row>
  </sheetData>
  <mergeCells count="75">
    <mergeCell ref="B1:J1"/>
    <mergeCell ref="C3:F3"/>
    <mergeCell ref="B7:B8"/>
    <mergeCell ref="C7:E7"/>
    <mergeCell ref="F7:H7"/>
    <mergeCell ref="I7:K7"/>
    <mergeCell ref="AS7:AU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BN7:BP7"/>
    <mergeCell ref="BQ7:BS7"/>
    <mergeCell ref="BT7:BT8"/>
    <mergeCell ref="BU7:BW8"/>
    <mergeCell ref="C8:E8"/>
    <mergeCell ref="F8:H8"/>
    <mergeCell ref="I8:K8"/>
    <mergeCell ref="L8:N8"/>
    <mergeCell ref="O8:Q8"/>
    <mergeCell ref="R8:T8"/>
    <mergeCell ref="AV7:AX7"/>
    <mergeCell ref="AY7:BA7"/>
    <mergeCell ref="BB7:BD7"/>
    <mergeCell ref="BE7:BG7"/>
    <mergeCell ref="BH7:BJ7"/>
    <mergeCell ref="BK7:BM7"/>
    <mergeCell ref="BB8:BD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C9:D9"/>
    <mergeCell ref="F9:G9"/>
    <mergeCell ref="I9:J9"/>
    <mergeCell ref="L9:M9"/>
    <mergeCell ref="O9:P9"/>
    <mergeCell ref="BE8:BG8"/>
    <mergeCell ref="BH8:BJ8"/>
    <mergeCell ref="BK8:BM8"/>
    <mergeCell ref="BN8:BP8"/>
    <mergeCell ref="BQ8:BS8"/>
    <mergeCell ref="AY9:AZ9"/>
    <mergeCell ref="R9:S9"/>
    <mergeCell ref="U9:V9"/>
    <mergeCell ref="X9:Y9"/>
    <mergeCell ref="AA9:AB9"/>
    <mergeCell ref="AD9:AE9"/>
    <mergeCell ref="AG9:AH9"/>
    <mergeCell ref="AJ9:AK9"/>
    <mergeCell ref="AM9:AN9"/>
    <mergeCell ref="AP9:AQ9"/>
    <mergeCell ref="AS9:AT9"/>
    <mergeCell ref="AV9:AW9"/>
    <mergeCell ref="BU9:BV9"/>
    <mergeCell ref="BB9:BC9"/>
    <mergeCell ref="BE9:BF9"/>
    <mergeCell ref="BH9:BI9"/>
    <mergeCell ref="BK9:BL9"/>
    <mergeCell ref="BN9:BO9"/>
    <mergeCell ref="BQ9:BR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5B7B-B719-46CD-A230-A64EE795510B}">
  <sheetPr codeName="Foglio8">
    <pageSetUpPr fitToPage="1"/>
  </sheetPr>
  <dimension ref="A1:E70"/>
  <sheetViews>
    <sheetView showGridLines="0" zoomScaleNormal="100" workbookViewId="0">
      <selection activeCell="C9" sqref="C9"/>
    </sheetView>
  </sheetViews>
  <sheetFormatPr defaultRowHeight="15" x14ac:dyDescent="0.25"/>
  <cols>
    <col min="1" max="1" width="16.5703125" customWidth="1"/>
    <col min="2" max="2" width="72.28515625" customWidth="1"/>
    <col min="3" max="3" width="26" style="76" customWidth="1"/>
    <col min="4" max="4" width="28" customWidth="1"/>
    <col min="5" max="5" width="25.28515625" customWidth="1"/>
  </cols>
  <sheetData>
    <row r="1" spans="1:5" ht="40.5" customHeight="1" x14ac:dyDescent="0.2">
      <c r="B1" s="138"/>
      <c r="C1" s="139"/>
    </row>
    <row r="2" spans="1:5" ht="12.75" x14ac:dyDescent="0.2">
      <c r="A2" s="112" t="s">
        <v>6</v>
      </c>
      <c r="B2" s="112"/>
      <c r="C2" s="112"/>
    </row>
    <row r="4" spans="1:5" ht="18.75" x14ac:dyDescent="0.3">
      <c r="A4" s="2" t="s">
        <v>0</v>
      </c>
    </row>
    <row r="5" spans="1:5" ht="18.75" x14ac:dyDescent="0.3">
      <c r="A5" s="2"/>
      <c r="B5" s="24" t="s">
        <v>130</v>
      </c>
      <c r="C5" s="85" t="s">
        <v>185</v>
      </c>
    </row>
    <row r="7" spans="1:5" ht="24" customHeight="1" x14ac:dyDescent="0.2">
      <c r="A7" s="25" t="s">
        <v>7</v>
      </c>
      <c r="B7" s="28" t="s">
        <v>9</v>
      </c>
      <c r="C7" s="77" t="s">
        <v>1</v>
      </c>
      <c r="D7" s="3"/>
      <c r="E7" s="3"/>
    </row>
    <row r="8" spans="1:5" x14ac:dyDescent="0.2">
      <c r="A8" s="26"/>
      <c r="B8" s="27" t="s">
        <v>8</v>
      </c>
      <c r="C8" s="81">
        <v>146515.29999999999</v>
      </c>
      <c r="D8" s="5"/>
      <c r="E8" s="5"/>
    </row>
    <row r="9" spans="1:5" x14ac:dyDescent="0.2">
      <c r="A9" s="26"/>
      <c r="B9" s="44" t="s">
        <v>10</v>
      </c>
      <c r="C9" s="81">
        <v>92261723.909999996</v>
      </c>
      <c r="D9" s="5"/>
      <c r="E9" s="5"/>
    </row>
    <row r="10" spans="1:5" x14ac:dyDescent="0.2">
      <c r="A10" s="26"/>
      <c r="B10" s="44" t="s">
        <v>11</v>
      </c>
      <c r="C10" s="81"/>
      <c r="D10" s="5"/>
      <c r="E10" s="5"/>
    </row>
    <row r="11" spans="1:5" x14ac:dyDescent="0.25">
      <c r="A11" s="26"/>
      <c r="B11" s="44" t="s">
        <v>12</v>
      </c>
      <c r="C11" s="78"/>
      <c r="D11" s="5"/>
      <c r="E11" s="5"/>
    </row>
    <row r="12" spans="1:5" x14ac:dyDescent="0.2">
      <c r="A12" s="26"/>
      <c r="B12" s="30"/>
      <c r="C12" s="41"/>
      <c r="D12" s="5"/>
      <c r="E12" s="5"/>
    </row>
    <row r="13" spans="1:5" x14ac:dyDescent="0.2">
      <c r="A13" s="31" t="s">
        <v>13</v>
      </c>
      <c r="B13" s="44" t="s">
        <v>14</v>
      </c>
      <c r="C13" s="79"/>
      <c r="D13" s="5"/>
      <c r="E13" s="5"/>
    </row>
    <row r="14" spans="1:5" x14ac:dyDescent="0.2">
      <c r="A14" s="87" t="s">
        <v>160</v>
      </c>
      <c r="B14" s="45" t="s">
        <v>15</v>
      </c>
      <c r="C14" s="81">
        <v>190075001.69999999</v>
      </c>
      <c r="D14" s="6"/>
      <c r="E14" s="6"/>
    </row>
    <row r="15" spans="1:5" x14ac:dyDescent="0.2">
      <c r="A15" s="87" t="s">
        <v>161</v>
      </c>
      <c r="B15" s="45" t="s">
        <v>16</v>
      </c>
      <c r="C15" s="81">
        <v>697953067.29999995</v>
      </c>
      <c r="D15" s="6"/>
      <c r="E15" s="6"/>
    </row>
    <row r="16" spans="1:5" x14ac:dyDescent="0.2">
      <c r="A16" s="87" t="s">
        <v>162</v>
      </c>
      <c r="B16" s="45" t="s">
        <v>17</v>
      </c>
      <c r="C16" s="81">
        <v>8123433165</v>
      </c>
      <c r="D16" s="6"/>
      <c r="E16" s="6"/>
    </row>
    <row r="17" spans="1:5" x14ac:dyDescent="0.2">
      <c r="A17" s="87" t="s">
        <v>163</v>
      </c>
      <c r="B17" s="45" t="s">
        <v>18</v>
      </c>
      <c r="C17" s="81"/>
      <c r="D17" s="6"/>
      <c r="E17" s="6"/>
    </row>
    <row r="18" spans="1:5" x14ac:dyDescent="0.2">
      <c r="A18" s="87">
        <v>10301</v>
      </c>
      <c r="B18" s="45" t="s">
        <v>19</v>
      </c>
      <c r="C18" s="81"/>
      <c r="D18" s="6"/>
      <c r="E18" s="6"/>
    </row>
    <row r="19" spans="1:5" x14ac:dyDescent="0.2">
      <c r="A19" s="87">
        <v>10301</v>
      </c>
      <c r="B19" s="45" t="s">
        <v>20</v>
      </c>
      <c r="C19" s="81"/>
      <c r="D19" s="6"/>
      <c r="E19" s="6"/>
    </row>
    <row r="20" spans="1:5" x14ac:dyDescent="0.2">
      <c r="A20" s="36">
        <v>10000</v>
      </c>
      <c r="B20" s="46" t="s">
        <v>21</v>
      </c>
      <c r="C20" s="82">
        <f t="shared" ref="C20" si="0">SUM(C14:C19)</f>
        <v>9011461234</v>
      </c>
      <c r="D20" s="6"/>
      <c r="E20" s="6"/>
    </row>
    <row r="21" spans="1:5" x14ac:dyDescent="0.2">
      <c r="A21" s="4"/>
      <c r="B21" s="5"/>
      <c r="C21" s="41"/>
      <c r="D21" s="6"/>
      <c r="E21" s="6"/>
    </row>
    <row r="22" spans="1:5" x14ac:dyDescent="0.2">
      <c r="A22" s="34" t="s">
        <v>22</v>
      </c>
      <c r="B22" s="44" t="s">
        <v>23</v>
      </c>
      <c r="C22" s="41"/>
      <c r="D22" s="5"/>
      <c r="E22" s="5"/>
    </row>
    <row r="23" spans="1:5" x14ac:dyDescent="0.2">
      <c r="A23" s="32" t="s">
        <v>164</v>
      </c>
      <c r="B23" s="45" t="s">
        <v>24</v>
      </c>
      <c r="C23" s="81">
        <v>279214082.08000004</v>
      </c>
      <c r="D23" s="6"/>
      <c r="E23" s="6"/>
    </row>
    <row r="24" spans="1:5" x14ac:dyDescent="0.2">
      <c r="A24" s="32" t="s">
        <v>165</v>
      </c>
      <c r="B24" s="45" t="s">
        <v>25</v>
      </c>
      <c r="C24" s="81"/>
      <c r="D24" s="6"/>
      <c r="E24" s="6"/>
    </row>
    <row r="25" spans="1:5" x14ac:dyDescent="0.2">
      <c r="A25" s="32" t="s">
        <v>166</v>
      </c>
      <c r="B25" s="45" t="s">
        <v>26</v>
      </c>
      <c r="C25" s="81">
        <v>50000000</v>
      </c>
      <c r="D25" s="6"/>
      <c r="E25" s="6"/>
    </row>
    <row r="26" spans="1:5" x14ac:dyDescent="0.2">
      <c r="A26" s="32" t="s">
        <v>167</v>
      </c>
      <c r="B26" s="45" t="s">
        <v>27</v>
      </c>
      <c r="C26" s="81"/>
      <c r="D26" s="6"/>
      <c r="E26" s="6"/>
    </row>
    <row r="27" spans="1:5" x14ac:dyDescent="0.2">
      <c r="A27" s="32" t="s">
        <v>168</v>
      </c>
      <c r="B27" s="45" t="s">
        <v>28</v>
      </c>
      <c r="C27" s="81">
        <v>61134771.650000006</v>
      </c>
      <c r="D27" s="6"/>
      <c r="E27" s="6"/>
    </row>
    <row r="28" spans="1:5" x14ac:dyDescent="0.2">
      <c r="A28" s="42">
        <v>20000</v>
      </c>
      <c r="B28" s="43" t="s">
        <v>29</v>
      </c>
      <c r="C28" s="82">
        <f t="shared" ref="C28" si="1">SUM(C23:C27)</f>
        <v>390348853.73000002</v>
      </c>
      <c r="D28" s="6"/>
      <c r="E28" s="6"/>
    </row>
    <row r="29" spans="1:5" x14ac:dyDescent="0.2">
      <c r="A29" s="4"/>
      <c r="B29" s="5"/>
      <c r="C29" s="41"/>
      <c r="D29" s="6"/>
      <c r="E29" s="6"/>
    </row>
    <row r="30" spans="1:5" x14ac:dyDescent="0.2">
      <c r="A30" s="35" t="s">
        <v>30</v>
      </c>
      <c r="B30" s="44" t="s">
        <v>31</v>
      </c>
      <c r="C30" s="41"/>
      <c r="D30" s="6"/>
      <c r="E30" s="6"/>
    </row>
    <row r="31" spans="1:5" x14ac:dyDescent="0.2">
      <c r="A31" s="87" t="s">
        <v>169</v>
      </c>
      <c r="B31" s="45" t="s">
        <v>32</v>
      </c>
      <c r="C31" s="81">
        <v>3038777.56</v>
      </c>
      <c r="D31" s="6"/>
      <c r="E31" s="6"/>
    </row>
    <row r="32" spans="1:5" x14ac:dyDescent="0.2">
      <c r="A32" s="87" t="s">
        <v>170</v>
      </c>
      <c r="B32" s="45" t="s">
        <v>33</v>
      </c>
      <c r="C32" s="81">
        <v>1949385</v>
      </c>
      <c r="D32" s="6"/>
      <c r="E32" s="6"/>
    </row>
    <row r="33" spans="1:5" x14ac:dyDescent="0.2">
      <c r="A33" s="87" t="s">
        <v>171</v>
      </c>
      <c r="B33" s="45" t="s">
        <v>34</v>
      </c>
      <c r="C33" s="81">
        <v>254521.84</v>
      </c>
      <c r="D33" s="6"/>
      <c r="E33" s="6"/>
    </row>
    <row r="34" spans="1:5" x14ac:dyDescent="0.2">
      <c r="A34" s="87" t="s">
        <v>172</v>
      </c>
      <c r="B34" s="45" t="s">
        <v>35</v>
      </c>
      <c r="C34" s="81"/>
      <c r="D34" s="6"/>
      <c r="E34" s="6"/>
    </row>
    <row r="35" spans="1:5" x14ac:dyDescent="0.2">
      <c r="A35" s="87" t="s">
        <v>173</v>
      </c>
      <c r="B35" s="45" t="s">
        <v>36</v>
      </c>
      <c r="C35" s="81">
        <v>38115402.280000001</v>
      </c>
      <c r="D35" s="6"/>
      <c r="E35" s="6"/>
    </row>
    <row r="36" spans="1:5" x14ac:dyDescent="0.2">
      <c r="A36" s="36">
        <v>30000</v>
      </c>
      <c r="B36" s="46" t="s">
        <v>37</v>
      </c>
      <c r="C36" s="82">
        <f t="shared" ref="C36" si="2">SUM(C31:C35)</f>
        <v>43358086.68</v>
      </c>
      <c r="D36" s="6"/>
      <c r="E36" s="6"/>
    </row>
    <row r="37" spans="1:5" x14ac:dyDescent="0.2">
      <c r="A37" s="8"/>
      <c r="B37" s="9"/>
      <c r="C37" s="41"/>
      <c r="D37" s="6"/>
      <c r="E37" s="6"/>
    </row>
    <row r="38" spans="1:5" x14ac:dyDescent="0.2">
      <c r="A38" s="35" t="s">
        <v>38</v>
      </c>
      <c r="B38" s="27" t="s">
        <v>39</v>
      </c>
      <c r="C38" s="48"/>
      <c r="D38" s="5"/>
      <c r="E38" s="5"/>
    </row>
    <row r="39" spans="1:5" x14ac:dyDescent="0.2">
      <c r="A39" s="32">
        <v>40100</v>
      </c>
      <c r="B39" s="45" t="s">
        <v>40</v>
      </c>
      <c r="C39" s="48"/>
      <c r="D39" s="6"/>
      <c r="E39" s="6"/>
    </row>
    <row r="40" spans="1:5" x14ac:dyDescent="0.2">
      <c r="A40" s="32" t="s">
        <v>174</v>
      </c>
      <c r="B40" s="45" t="s">
        <v>41</v>
      </c>
      <c r="C40" s="81">
        <v>216628436.41999996</v>
      </c>
      <c r="D40" s="6"/>
      <c r="E40" s="6"/>
    </row>
    <row r="41" spans="1:5" x14ac:dyDescent="0.2">
      <c r="A41" s="32" t="s">
        <v>175</v>
      </c>
      <c r="B41" s="45" t="s">
        <v>42</v>
      </c>
      <c r="C41" s="81">
        <v>207000</v>
      </c>
      <c r="D41" s="6"/>
      <c r="E41" s="6"/>
    </row>
    <row r="42" spans="1:5" x14ac:dyDescent="0.2">
      <c r="A42" s="32" t="s">
        <v>176</v>
      </c>
      <c r="B42" s="45" t="s">
        <v>43</v>
      </c>
      <c r="C42" s="81">
        <v>545000</v>
      </c>
      <c r="D42" s="6"/>
      <c r="E42" s="6"/>
    </row>
    <row r="43" spans="1:5" x14ac:dyDescent="0.2">
      <c r="A43" s="32" t="s">
        <v>177</v>
      </c>
      <c r="B43" s="45" t="s">
        <v>44</v>
      </c>
      <c r="C43" s="81">
        <v>10000</v>
      </c>
      <c r="D43" s="6"/>
      <c r="E43" s="6"/>
    </row>
    <row r="44" spans="1:5" x14ac:dyDescent="0.2">
      <c r="A44" s="36">
        <v>40000</v>
      </c>
      <c r="B44" s="46" t="s">
        <v>45</v>
      </c>
      <c r="C44" s="82">
        <f t="shared" ref="C44" si="3">SUM(C39:C43)</f>
        <v>217390436.41999996</v>
      </c>
      <c r="D44" s="6"/>
      <c r="E44" s="6"/>
    </row>
    <row r="45" spans="1:5" x14ac:dyDescent="0.2">
      <c r="A45" s="4"/>
      <c r="B45" s="5"/>
      <c r="C45" s="41"/>
      <c r="D45" s="6"/>
      <c r="E45" s="6"/>
    </row>
    <row r="46" spans="1:5" x14ac:dyDescent="0.2">
      <c r="A46" s="35" t="s">
        <v>46</v>
      </c>
      <c r="B46" s="27" t="s">
        <v>47</v>
      </c>
      <c r="C46" s="48"/>
      <c r="D46" s="5"/>
      <c r="E46" s="5"/>
    </row>
    <row r="47" spans="1:5" x14ac:dyDescent="0.2">
      <c r="A47" s="32">
        <v>50100</v>
      </c>
      <c r="B47" s="45" t="s">
        <v>48</v>
      </c>
      <c r="C47" s="81"/>
      <c r="D47" s="6"/>
      <c r="E47" s="6"/>
    </row>
    <row r="48" spans="1:5" x14ac:dyDescent="0.2">
      <c r="A48" s="32">
        <v>50200</v>
      </c>
      <c r="B48" s="45" t="s">
        <v>49</v>
      </c>
      <c r="C48" s="81"/>
      <c r="D48" s="6"/>
      <c r="E48" s="6"/>
    </row>
    <row r="49" spans="1:5" x14ac:dyDescent="0.2">
      <c r="A49" s="32" t="s">
        <v>178</v>
      </c>
      <c r="B49" s="45" t="s">
        <v>50</v>
      </c>
      <c r="C49" s="81"/>
      <c r="D49" s="6"/>
      <c r="E49" s="6"/>
    </row>
    <row r="50" spans="1:5" x14ac:dyDescent="0.2">
      <c r="A50" s="32" t="s">
        <v>179</v>
      </c>
      <c r="B50" s="45" t="s">
        <v>51</v>
      </c>
      <c r="C50" s="81">
        <v>400000000</v>
      </c>
      <c r="D50" s="6"/>
      <c r="E50" s="6"/>
    </row>
    <row r="51" spans="1:5" x14ac:dyDescent="0.2">
      <c r="A51" s="36">
        <v>50000</v>
      </c>
      <c r="B51" s="46" t="s">
        <v>52</v>
      </c>
      <c r="C51" s="82">
        <f t="shared" ref="C51" si="4">SUM(C47:C50)</f>
        <v>400000000</v>
      </c>
      <c r="D51" s="6"/>
      <c r="E51" s="6"/>
    </row>
    <row r="52" spans="1:5" x14ac:dyDescent="0.2">
      <c r="A52" s="4"/>
      <c r="B52" s="5"/>
      <c r="C52" s="41"/>
      <c r="D52" s="6"/>
      <c r="E52" s="6"/>
    </row>
    <row r="53" spans="1:5" x14ac:dyDescent="0.2">
      <c r="A53" s="35" t="s">
        <v>53</v>
      </c>
      <c r="B53" s="27" t="s">
        <v>54</v>
      </c>
      <c r="C53" s="48"/>
      <c r="D53" s="49"/>
      <c r="E53" s="5"/>
    </row>
    <row r="54" spans="1:5" x14ac:dyDescent="0.2">
      <c r="A54" s="32">
        <v>60100</v>
      </c>
      <c r="B54" s="45" t="s">
        <v>48</v>
      </c>
      <c r="C54" s="41"/>
      <c r="D54" s="49"/>
      <c r="E54" s="6"/>
    </row>
    <row r="55" spans="1:5" x14ac:dyDescent="0.2">
      <c r="A55" s="32">
        <v>60200</v>
      </c>
      <c r="B55" s="45" t="s">
        <v>49</v>
      </c>
      <c r="C55" s="81"/>
      <c r="D55" s="49"/>
      <c r="E55" s="6"/>
    </row>
    <row r="56" spans="1:5" x14ac:dyDescent="0.2">
      <c r="A56" s="32" t="s">
        <v>180</v>
      </c>
      <c r="B56" s="45" t="s">
        <v>50</v>
      </c>
      <c r="C56" s="81">
        <v>28608936.93</v>
      </c>
      <c r="D56" s="49"/>
      <c r="E56" s="6"/>
    </row>
    <row r="57" spans="1:5" x14ac:dyDescent="0.2">
      <c r="A57" s="32">
        <v>60400</v>
      </c>
      <c r="B57" s="45" t="s">
        <v>51</v>
      </c>
      <c r="C57" s="41"/>
      <c r="D57" s="49"/>
      <c r="E57" s="6"/>
    </row>
    <row r="58" spans="1:5" x14ac:dyDescent="0.2">
      <c r="A58" s="36">
        <v>60000</v>
      </c>
      <c r="B58" s="46" t="s">
        <v>55</v>
      </c>
      <c r="C58" s="82">
        <f t="shared" ref="C58" si="5">SUM(C54:C57)</f>
        <v>28608936.93</v>
      </c>
      <c r="D58" s="6"/>
      <c r="E58" s="6"/>
    </row>
    <row r="59" spans="1:5" x14ac:dyDescent="0.2">
      <c r="A59" s="4"/>
      <c r="B59" s="5"/>
      <c r="C59" s="41"/>
      <c r="D59" s="6"/>
      <c r="E59" s="6"/>
    </row>
    <row r="60" spans="1:5" x14ac:dyDescent="0.2">
      <c r="A60" s="35" t="s">
        <v>56</v>
      </c>
      <c r="B60" s="27" t="s">
        <v>57</v>
      </c>
      <c r="C60" s="48"/>
      <c r="D60" s="5"/>
      <c r="E60" s="5"/>
    </row>
    <row r="61" spans="1:5" x14ac:dyDescent="0.2">
      <c r="A61" s="32">
        <v>70100</v>
      </c>
      <c r="B61" s="45" t="s">
        <v>58</v>
      </c>
      <c r="C61" s="41"/>
      <c r="D61" s="6"/>
      <c r="E61" s="6"/>
    </row>
    <row r="62" spans="1:5" x14ac:dyDescent="0.2">
      <c r="A62" s="33">
        <v>70000</v>
      </c>
      <c r="B62" s="46" t="s">
        <v>59</v>
      </c>
      <c r="C62" s="82"/>
      <c r="D62" s="6"/>
      <c r="E62" s="6"/>
    </row>
    <row r="63" spans="1:5" x14ac:dyDescent="0.2">
      <c r="A63" s="4"/>
      <c r="B63" s="5"/>
      <c r="C63" s="41"/>
      <c r="D63" s="6"/>
      <c r="E63" s="6"/>
    </row>
    <row r="64" spans="1:5" x14ac:dyDescent="0.2">
      <c r="A64" s="35" t="s">
        <v>60</v>
      </c>
      <c r="B64" s="27" t="s">
        <v>61</v>
      </c>
      <c r="C64" s="48"/>
      <c r="D64" s="5"/>
      <c r="E64" s="5"/>
    </row>
    <row r="65" spans="1:5" x14ac:dyDescent="0.2">
      <c r="A65" s="32" t="s">
        <v>181</v>
      </c>
      <c r="B65" s="45" t="s">
        <v>62</v>
      </c>
      <c r="C65" s="81">
        <v>162999200</v>
      </c>
      <c r="D65" s="6"/>
      <c r="E65" s="6"/>
    </row>
    <row r="66" spans="1:5" x14ac:dyDescent="0.2">
      <c r="A66" s="32" t="s">
        <v>182</v>
      </c>
      <c r="B66" s="45" t="s">
        <v>63</v>
      </c>
      <c r="C66" s="81">
        <v>242250</v>
      </c>
      <c r="D66" s="6"/>
      <c r="E66" s="6"/>
    </row>
    <row r="67" spans="1:5" x14ac:dyDescent="0.2">
      <c r="A67" s="33">
        <v>90000</v>
      </c>
      <c r="B67" s="46" t="s">
        <v>64</v>
      </c>
      <c r="C67" s="82">
        <f t="shared" ref="C67" si="6">SUM(C65:C66)</f>
        <v>163241450</v>
      </c>
      <c r="D67" s="6"/>
      <c r="E67" s="6"/>
    </row>
    <row r="68" spans="1:5" ht="23.25" customHeight="1" x14ac:dyDescent="0.2">
      <c r="A68" s="7"/>
      <c r="B68" s="47" t="s">
        <v>65</v>
      </c>
      <c r="C68" s="83">
        <f t="shared" ref="C68" si="7">+C20+C28+C36+C44+C51+C58+C62+C67</f>
        <v>10254408997.76</v>
      </c>
      <c r="D68" s="10"/>
      <c r="E68" s="10"/>
    </row>
    <row r="69" spans="1:5" ht="23.25" customHeight="1" x14ac:dyDescent="0.2">
      <c r="A69" s="7"/>
      <c r="B69" s="47" t="s">
        <v>3</v>
      </c>
      <c r="C69" s="83">
        <f t="shared" ref="C69" si="8">+C68+C8+C9+C10</f>
        <v>10346817236.969999</v>
      </c>
      <c r="D69" s="10"/>
      <c r="E69" s="10"/>
    </row>
    <row r="70" spans="1:5" x14ac:dyDescent="0.2">
      <c r="A70" s="5"/>
      <c r="B70" s="5"/>
      <c r="C70" s="80"/>
      <c r="D70" s="5"/>
      <c r="E70" s="5"/>
    </row>
  </sheetData>
  <mergeCells count="2">
    <mergeCell ref="B1:C1"/>
    <mergeCell ref="A2:C2"/>
  </mergeCells>
  <printOptions gridLinesSet="0"/>
  <pageMargins left="0.70866141732283472" right="0.70866141732283472" top="0" bottom="0.74803149606299213" header="0.31496062992125984" footer="0.31496062992125984"/>
  <pageSetup paperSize="9" scale="57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9457" r:id="rId4" name="CommandButton1">
          <controlPr defaultSize="0" autoFill="0" autoLine="0" r:id="rId5">
            <anchor moveWithCells="1">
              <from>
                <xdr:col>0</xdr:col>
                <xdr:colOff>0</xdr:colOff>
                <xdr:row>0</xdr:row>
                <xdr:rowOff>104775</xdr:rowOff>
              </from>
              <to>
                <xdr:col>0</xdr:col>
                <xdr:colOff>1028700</xdr:colOff>
                <xdr:row>0</xdr:row>
                <xdr:rowOff>390525</xdr:rowOff>
              </to>
            </anchor>
          </controlPr>
        </control>
      </mc:Choice>
      <mc:Fallback>
        <control shapeId="19457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Spese 2025</vt:lpstr>
      <vt:lpstr>Entrate 2025</vt:lpstr>
      <vt:lpstr>Spese 2026</vt:lpstr>
      <vt:lpstr>Entrate 2026</vt:lpstr>
      <vt:lpstr>Spese 2027</vt:lpstr>
      <vt:lpstr>Entrate 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4</dc:creator>
  <cp:lastModifiedBy>Fabio Garau</cp:lastModifiedBy>
  <cp:lastPrinted>2015-03-02T13:25:41Z</cp:lastPrinted>
  <dcterms:created xsi:type="dcterms:W3CDTF">2000-01-20T08:39:24Z</dcterms:created>
  <dcterms:modified xsi:type="dcterms:W3CDTF">2025-05-27T10:25:05Z</dcterms:modified>
</cp:coreProperties>
</file>