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dgbilancio\dfs\Area J\03 - Rendiconto e Consolidato\01 SETTORI\_SETTORE_PIANO_INDICATORI\18. OPEN DATA\open data Rendiconto 2024\"/>
    </mc:Choice>
  </mc:AlternateContent>
  <xr:revisionPtr revIDLastSave="0" documentId="13_ncr:1_{EE7B1F12-A52C-467F-849D-E83FA96450A4}" xr6:coauthVersionLast="36" xr6:coauthVersionMax="36" xr10:uidLastSave="{00000000-0000-0000-0000-000000000000}"/>
  <bookViews>
    <workbookView xWindow="0" yWindow="0" windowWidth="28800" windowHeight="12375" tabRatio="730" xr2:uid="{00000000-000D-0000-FFFF-FFFF00000000}"/>
  </bookViews>
  <sheets>
    <sheet name="Spese 2024" sheetId="17" r:id="rId1"/>
    <sheet name="Entrate 2024" sheetId="18" r:id="rId2"/>
  </sheets>
  <calcPr calcId="191029"/>
</workbook>
</file>

<file path=xl/calcChain.xml><?xml version="1.0" encoding="utf-8"?>
<calcChain xmlns="http://schemas.openxmlformats.org/spreadsheetml/2006/main">
  <c r="C21" i="18" l="1"/>
  <c r="D21" i="18"/>
  <c r="C68" i="18" l="1"/>
  <c r="D63" i="18"/>
  <c r="C63" i="18"/>
  <c r="D59" i="18"/>
  <c r="C59" i="18"/>
  <c r="C52" i="18"/>
  <c r="C37" i="18"/>
  <c r="D29" i="18"/>
  <c r="BS56" i="17"/>
  <c r="BO56" i="17"/>
  <c r="BM56" i="17"/>
  <c r="BI56" i="17"/>
  <c r="BG56" i="17"/>
  <c r="BE56" i="17"/>
  <c r="BC56" i="17"/>
  <c r="BA56" i="17"/>
  <c r="AY56" i="17"/>
  <c r="AW56" i="17"/>
  <c r="AU56" i="17"/>
  <c r="AS56" i="17"/>
  <c r="AQ56" i="17"/>
  <c r="AO56" i="17"/>
  <c r="AM56" i="17"/>
  <c r="AK56" i="17"/>
  <c r="AI56" i="17"/>
  <c r="AG56" i="17"/>
  <c r="AE56" i="17"/>
  <c r="AC56" i="17"/>
  <c r="AA56" i="17"/>
  <c r="Y56" i="17"/>
  <c r="W56" i="17"/>
  <c r="U56" i="17"/>
  <c r="S56" i="17"/>
  <c r="Q56" i="17"/>
  <c r="O56" i="17"/>
  <c r="M56" i="17"/>
  <c r="K56" i="17"/>
  <c r="I56" i="17"/>
  <c r="G56" i="17"/>
  <c r="BS51" i="17"/>
  <c r="BR51" i="17"/>
  <c r="BQ51" i="17"/>
  <c r="BP51" i="17"/>
  <c r="BO51" i="17"/>
  <c r="BN51" i="17"/>
  <c r="BM51" i="17"/>
  <c r="BL51" i="17"/>
  <c r="BK51" i="17"/>
  <c r="BJ51" i="17"/>
  <c r="BI51" i="17"/>
  <c r="BH51" i="17"/>
  <c r="BG51" i="17"/>
  <c r="BF51" i="17"/>
  <c r="BE51" i="17"/>
  <c r="BD51" i="17"/>
  <c r="BC51" i="17"/>
  <c r="BB51" i="17"/>
  <c r="BA51" i="17"/>
  <c r="AZ51" i="17"/>
  <c r="AY51" i="17"/>
  <c r="AX51" i="17"/>
  <c r="AW51" i="17"/>
  <c r="AV51" i="17"/>
  <c r="AU51" i="17"/>
  <c r="AT51" i="17"/>
  <c r="AS51" i="17"/>
  <c r="AR51" i="17"/>
  <c r="AQ51" i="17"/>
  <c r="AP51" i="17"/>
  <c r="AO51" i="17"/>
  <c r="AN51" i="17"/>
  <c r="AM51" i="17"/>
  <c r="AL51" i="17"/>
  <c r="AK51" i="17"/>
  <c r="AJ51" i="17"/>
  <c r="AI51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W50" i="17"/>
  <c r="BW51" i="17" s="1"/>
  <c r="BV50" i="17"/>
  <c r="BV51" i="17" s="1"/>
  <c r="BU50" i="17"/>
  <c r="BU51" i="17" s="1"/>
  <c r="BW46" i="17"/>
  <c r="BV46" i="17"/>
  <c r="BU46" i="17"/>
  <c r="BW45" i="17"/>
  <c r="BW44" i="17"/>
  <c r="BV44" i="17"/>
  <c r="BU44" i="17"/>
  <c r="BS47" i="17"/>
  <c r="BQ47" i="17"/>
  <c r="BP47" i="17"/>
  <c r="BO47" i="17"/>
  <c r="BN47" i="17"/>
  <c r="BM47" i="17"/>
  <c r="BK47" i="17"/>
  <c r="BJ47" i="17"/>
  <c r="BI47" i="17"/>
  <c r="BH47" i="17"/>
  <c r="BG47" i="17"/>
  <c r="BE47" i="17"/>
  <c r="BD47" i="17"/>
  <c r="BC47" i="17"/>
  <c r="BB47" i="17"/>
  <c r="BA47" i="17"/>
  <c r="AY47" i="17"/>
  <c r="AX47" i="17"/>
  <c r="AW47" i="17"/>
  <c r="AV47" i="17"/>
  <c r="AU47" i="17"/>
  <c r="AS47" i="17"/>
  <c r="AR47" i="17"/>
  <c r="AQ47" i="17"/>
  <c r="AP47" i="17"/>
  <c r="AO47" i="17"/>
  <c r="AM47" i="17"/>
  <c r="AL47" i="17"/>
  <c r="AK47" i="17"/>
  <c r="AJ47" i="17"/>
  <c r="AI47" i="17"/>
  <c r="AG47" i="17"/>
  <c r="AF47" i="17"/>
  <c r="AE47" i="17"/>
  <c r="AD47" i="17"/>
  <c r="AC47" i="17"/>
  <c r="AA47" i="17"/>
  <c r="Z47" i="17"/>
  <c r="Y47" i="17"/>
  <c r="X47" i="17"/>
  <c r="W47" i="17"/>
  <c r="U47" i="17"/>
  <c r="T47" i="17"/>
  <c r="S47" i="17"/>
  <c r="R47" i="17"/>
  <c r="Q47" i="17"/>
  <c r="O47" i="17"/>
  <c r="N47" i="17"/>
  <c r="M47" i="17"/>
  <c r="L47" i="17"/>
  <c r="K47" i="17"/>
  <c r="I47" i="17"/>
  <c r="H47" i="17"/>
  <c r="BV43" i="17"/>
  <c r="E47" i="17"/>
  <c r="C47" i="17"/>
  <c r="BW37" i="17"/>
  <c r="BV37" i="17"/>
  <c r="BU37" i="17"/>
  <c r="BS40" i="17"/>
  <c r="BQ40" i="17"/>
  <c r="BN40" i="17"/>
  <c r="BM40" i="17"/>
  <c r="BK40" i="17"/>
  <c r="BH40" i="17"/>
  <c r="BG40" i="17"/>
  <c r="BE40" i="17"/>
  <c r="BA40" i="17"/>
  <c r="AY40" i="17"/>
  <c r="AV40" i="17"/>
  <c r="AU40" i="17"/>
  <c r="AS40" i="17"/>
  <c r="AP40" i="17"/>
  <c r="AO40" i="17"/>
  <c r="AM40" i="17"/>
  <c r="AI40" i="17"/>
  <c r="AG40" i="17"/>
  <c r="AD40" i="17"/>
  <c r="AC40" i="17"/>
  <c r="AA40" i="17"/>
  <c r="X40" i="17"/>
  <c r="W40" i="17"/>
  <c r="U40" i="17"/>
  <c r="Q40" i="17"/>
  <c r="O40" i="17"/>
  <c r="L40" i="17"/>
  <c r="K40" i="17"/>
  <c r="I40" i="17"/>
  <c r="F40" i="17"/>
  <c r="E40" i="17"/>
  <c r="BU31" i="17"/>
  <c r="BS33" i="17"/>
  <c r="BQ33" i="17"/>
  <c r="BO33" i="17"/>
  <c r="BM33" i="17"/>
  <c r="BK33" i="17"/>
  <c r="BI33" i="17"/>
  <c r="BG33" i="17"/>
  <c r="BE33" i="17"/>
  <c r="BC33" i="17"/>
  <c r="BA33" i="17"/>
  <c r="AY33" i="17"/>
  <c r="AW33" i="17"/>
  <c r="AU33" i="17"/>
  <c r="AS33" i="17"/>
  <c r="AQ33" i="17"/>
  <c r="AO33" i="17"/>
  <c r="AM33" i="17"/>
  <c r="AK33" i="17"/>
  <c r="AI33" i="17"/>
  <c r="AG33" i="17"/>
  <c r="AE33" i="17"/>
  <c r="AC33" i="17"/>
  <c r="AA33" i="17"/>
  <c r="Y33" i="17"/>
  <c r="W33" i="17"/>
  <c r="U33" i="17"/>
  <c r="S33" i="17"/>
  <c r="Q33" i="17"/>
  <c r="O33" i="17"/>
  <c r="M33" i="17"/>
  <c r="K33" i="17"/>
  <c r="I33" i="17"/>
  <c r="G33" i="17"/>
  <c r="BU29" i="17"/>
  <c r="BW28" i="17"/>
  <c r="BV28" i="17"/>
  <c r="BU28" i="17"/>
  <c r="BU22" i="17"/>
  <c r="BU23" i="17"/>
  <c r="BW22" i="17"/>
  <c r="BV22" i="17"/>
  <c r="BU20" i="17"/>
  <c r="BW20" i="17"/>
  <c r="BV20" i="17"/>
  <c r="BV18" i="17"/>
  <c r="BV16" i="17"/>
  <c r="BN25" i="17"/>
  <c r="BH25" i="17"/>
  <c r="BB25" i="17"/>
  <c r="AV25" i="17"/>
  <c r="AP25" i="17"/>
  <c r="AJ25" i="17"/>
  <c r="AD25" i="17"/>
  <c r="X25" i="17"/>
  <c r="R25" i="17"/>
  <c r="L25" i="17"/>
  <c r="F25" i="17"/>
  <c r="C29" i="18" l="1"/>
  <c r="D68" i="18"/>
  <c r="D45" i="18"/>
  <c r="C45" i="18"/>
  <c r="D37" i="18"/>
  <c r="D52" i="18"/>
  <c r="J25" i="17"/>
  <c r="P25" i="17"/>
  <c r="V25" i="17"/>
  <c r="AB25" i="17"/>
  <c r="AH25" i="17"/>
  <c r="AN25" i="17"/>
  <c r="AT25" i="17"/>
  <c r="AZ25" i="17"/>
  <c r="BF25" i="17"/>
  <c r="BL25" i="17"/>
  <c r="BR25" i="17"/>
  <c r="BU24" i="17" s="1"/>
  <c r="BU39" i="17"/>
  <c r="BV55" i="17"/>
  <c r="D25" i="17"/>
  <c r="BW19" i="17"/>
  <c r="BV29" i="17"/>
  <c r="J33" i="17"/>
  <c r="P33" i="17"/>
  <c r="V33" i="17"/>
  <c r="AB33" i="17"/>
  <c r="AH33" i="17"/>
  <c r="AN33" i="17"/>
  <c r="AT33" i="17"/>
  <c r="AZ33" i="17"/>
  <c r="BF33" i="17"/>
  <c r="BL33" i="17"/>
  <c r="BR33" i="17"/>
  <c r="J40" i="17"/>
  <c r="P40" i="17"/>
  <c r="V40" i="17"/>
  <c r="AB40" i="17"/>
  <c r="AH40" i="17"/>
  <c r="AN40" i="17"/>
  <c r="AT40" i="17"/>
  <c r="AZ40" i="17"/>
  <c r="BF40" i="17"/>
  <c r="BL40" i="17"/>
  <c r="BR40" i="17"/>
  <c r="BU45" i="17"/>
  <c r="G47" i="17"/>
  <c r="H56" i="17"/>
  <c r="N56" i="17"/>
  <c r="T56" i="17"/>
  <c r="Z56" i="17"/>
  <c r="AF56" i="17"/>
  <c r="AL56" i="17"/>
  <c r="AR56" i="17"/>
  <c r="AX56" i="17"/>
  <c r="BD56" i="17"/>
  <c r="BJ56" i="17"/>
  <c r="BP56" i="17"/>
  <c r="BW55" i="17"/>
  <c r="BU17" i="17"/>
  <c r="BU19" i="17"/>
  <c r="BW31" i="17"/>
  <c r="BW38" i="17"/>
  <c r="BU54" i="17"/>
  <c r="BK56" i="17"/>
  <c r="BQ56" i="17"/>
  <c r="BV15" i="17"/>
  <c r="M25" i="17"/>
  <c r="S25" i="17"/>
  <c r="Y25" i="17"/>
  <c r="AE25" i="17"/>
  <c r="AK25" i="17"/>
  <c r="AQ25" i="17"/>
  <c r="AW25" i="17"/>
  <c r="BC25" i="17"/>
  <c r="BI25" i="17"/>
  <c r="BO25" i="17"/>
  <c r="BV17" i="17"/>
  <c r="BV19" i="17"/>
  <c r="BU21" i="17"/>
  <c r="F33" i="17"/>
  <c r="L33" i="17"/>
  <c r="R33" i="17"/>
  <c r="X33" i="17"/>
  <c r="AD33" i="17"/>
  <c r="AJ33" i="17"/>
  <c r="AP33" i="17"/>
  <c r="AV33" i="17"/>
  <c r="BB33" i="17"/>
  <c r="BH33" i="17"/>
  <c r="BN33" i="17"/>
  <c r="BU30" i="17"/>
  <c r="BU32" i="17"/>
  <c r="BU38" i="17"/>
  <c r="BV45" i="17"/>
  <c r="BV47" i="17" s="1"/>
  <c r="BV54" i="17"/>
  <c r="BV56" i="17" s="1"/>
  <c r="J56" i="17"/>
  <c r="P56" i="17"/>
  <c r="V56" i="17"/>
  <c r="AB56" i="17"/>
  <c r="AH56" i="17"/>
  <c r="AN56" i="17"/>
  <c r="AT56" i="17"/>
  <c r="AZ56" i="17"/>
  <c r="BF56" i="17"/>
  <c r="BL56" i="17"/>
  <c r="BR56" i="17"/>
  <c r="H25" i="17"/>
  <c r="T25" i="17"/>
  <c r="Z25" i="17"/>
  <c r="AF25" i="17"/>
  <c r="AL25" i="17"/>
  <c r="AR25" i="17"/>
  <c r="AX25" i="17"/>
  <c r="BD25" i="17"/>
  <c r="BJ25" i="17"/>
  <c r="BP25" i="17"/>
  <c r="BW16" i="17"/>
  <c r="BW18" i="17"/>
  <c r="BV21" i="17"/>
  <c r="BV30" i="17"/>
  <c r="BV32" i="17"/>
  <c r="G40" i="17"/>
  <c r="M40" i="17"/>
  <c r="S40" i="17"/>
  <c r="Y40" i="17"/>
  <c r="AE40" i="17"/>
  <c r="AK40" i="17"/>
  <c r="AQ40" i="17"/>
  <c r="AW40" i="17"/>
  <c r="BC40" i="17"/>
  <c r="BI40" i="17"/>
  <c r="BO40" i="17"/>
  <c r="BW54" i="17"/>
  <c r="N25" i="17"/>
  <c r="C25" i="17"/>
  <c r="I25" i="17"/>
  <c r="I57" i="17" s="1"/>
  <c r="O25" i="17"/>
  <c r="O57" i="17" s="1"/>
  <c r="U25" i="17"/>
  <c r="U57" i="17" s="1"/>
  <c r="AA25" i="17"/>
  <c r="AA57" i="17" s="1"/>
  <c r="AG25" i="17"/>
  <c r="AG57" i="17" s="1"/>
  <c r="AM25" i="17"/>
  <c r="AM57" i="17" s="1"/>
  <c r="AS25" i="17"/>
  <c r="AS57" i="17" s="1"/>
  <c r="AY25" i="17"/>
  <c r="AY57" i="17" s="1"/>
  <c r="BE25" i="17"/>
  <c r="BE57" i="17" s="1"/>
  <c r="BK25" i="17"/>
  <c r="BQ25" i="17"/>
  <c r="BU16" i="17"/>
  <c r="BU18" i="17"/>
  <c r="BW21" i="17"/>
  <c r="BW23" i="17"/>
  <c r="H33" i="17"/>
  <c r="N33" i="17"/>
  <c r="T33" i="17"/>
  <c r="Z33" i="17"/>
  <c r="AF33" i="17"/>
  <c r="AL33" i="17"/>
  <c r="AR33" i="17"/>
  <c r="AX33" i="17"/>
  <c r="BD33" i="17"/>
  <c r="BJ33" i="17"/>
  <c r="BP33" i="17"/>
  <c r="BW30" i="17"/>
  <c r="BW32" i="17"/>
  <c r="H40" i="17"/>
  <c r="N40" i="17"/>
  <c r="T40" i="17"/>
  <c r="Z40" i="17"/>
  <c r="AF40" i="17"/>
  <c r="AL40" i="17"/>
  <c r="AR40" i="17"/>
  <c r="AX40" i="17"/>
  <c r="BD40" i="17"/>
  <c r="BJ40" i="17"/>
  <c r="BP40" i="17"/>
  <c r="BW39" i="17"/>
  <c r="BU43" i="17"/>
  <c r="F56" i="17"/>
  <c r="L56" i="17"/>
  <c r="R56" i="17"/>
  <c r="X56" i="17"/>
  <c r="AD56" i="17"/>
  <c r="AJ56" i="17"/>
  <c r="AP56" i="17"/>
  <c r="AV56" i="17"/>
  <c r="BB56" i="17"/>
  <c r="BH56" i="17"/>
  <c r="BN56" i="17"/>
  <c r="BU55" i="17"/>
  <c r="BW29" i="17"/>
  <c r="R40" i="17"/>
  <c r="AJ40" i="17"/>
  <c r="BB40" i="17"/>
  <c r="E25" i="17"/>
  <c r="K25" i="17"/>
  <c r="K57" i="17" s="1"/>
  <c r="Q25" i="17"/>
  <c r="Q57" i="17" s="1"/>
  <c r="W25" i="17"/>
  <c r="W57" i="17" s="1"/>
  <c r="AC25" i="17"/>
  <c r="AC57" i="17" s="1"/>
  <c r="AI25" i="17"/>
  <c r="AO25" i="17"/>
  <c r="AO57" i="17" s="1"/>
  <c r="AU25" i="17"/>
  <c r="AU57" i="17" s="1"/>
  <c r="BA25" i="17"/>
  <c r="BA57" i="17" s="1"/>
  <c r="BG25" i="17"/>
  <c r="BG57" i="17" s="1"/>
  <c r="BM25" i="17"/>
  <c r="BM57" i="17" s="1"/>
  <c r="BS25" i="17"/>
  <c r="BV24" i="17" s="1"/>
  <c r="BW17" i="17"/>
  <c r="BV23" i="17"/>
  <c r="BV39" i="17"/>
  <c r="G25" i="17"/>
  <c r="BV38" i="17"/>
  <c r="AI57" i="17"/>
  <c r="D47" i="17"/>
  <c r="J47" i="17"/>
  <c r="P47" i="17"/>
  <c r="V47" i="17"/>
  <c r="AB47" i="17"/>
  <c r="AH47" i="17"/>
  <c r="AN47" i="17"/>
  <c r="AT47" i="17"/>
  <c r="AZ47" i="17"/>
  <c r="BF47" i="17"/>
  <c r="BL47" i="17"/>
  <c r="BR47" i="17"/>
  <c r="BU15" i="17"/>
  <c r="C33" i="17"/>
  <c r="C40" i="17"/>
  <c r="BU36" i="17"/>
  <c r="F47" i="17"/>
  <c r="C56" i="17"/>
  <c r="BV31" i="17"/>
  <c r="D33" i="17"/>
  <c r="D40" i="17"/>
  <c r="BV36" i="17"/>
  <c r="D56" i="17"/>
  <c r="BW15" i="17"/>
  <c r="E33" i="17"/>
  <c r="BW43" i="17"/>
  <c r="BW47" i="17" s="1"/>
  <c r="E56" i="17"/>
  <c r="BW36" i="17"/>
  <c r="BQ57" i="17" l="1"/>
  <c r="BR57" i="17"/>
  <c r="AP57" i="17"/>
  <c r="R57" i="17"/>
  <c r="BI57" i="17"/>
  <c r="AJ57" i="17"/>
  <c r="Y57" i="17"/>
  <c r="BW33" i="17"/>
  <c r="BU56" i="17"/>
  <c r="BU47" i="17"/>
  <c r="BU40" i="17"/>
  <c r="AV57" i="17"/>
  <c r="L57" i="17"/>
  <c r="D69" i="18"/>
  <c r="D70" i="18" s="1"/>
  <c r="BS57" i="17"/>
  <c r="AH57" i="17"/>
  <c r="BL57" i="17"/>
  <c r="AB57" i="17"/>
  <c r="BB57" i="17"/>
  <c r="BW40" i="17"/>
  <c r="AR57" i="17"/>
  <c r="AD57" i="17"/>
  <c r="BN57" i="17"/>
  <c r="BH57" i="17"/>
  <c r="C69" i="18"/>
  <c r="C70" i="18" s="1"/>
  <c r="E57" i="17"/>
  <c r="BF57" i="17"/>
  <c r="BW24" i="17"/>
  <c r="BW25" i="17" s="1"/>
  <c r="G57" i="17"/>
  <c r="BK57" i="17"/>
  <c r="X57" i="17"/>
  <c r="BW56" i="17"/>
  <c r="F57" i="17"/>
  <c r="BU33" i="17"/>
  <c r="BC57" i="17"/>
  <c r="S57" i="17"/>
  <c r="AL57" i="17"/>
  <c r="BP57" i="17"/>
  <c r="AW57" i="17"/>
  <c r="AZ57" i="17"/>
  <c r="BJ57" i="17"/>
  <c r="BV25" i="17"/>
  <c r="D57" i="17"/>
  <c r="J57" i="17"/>
  <c r="N57" i="17"/>
  <c r="BD57" i="17"/>
  <c r="T57" i="17"/>
  <c r="AK57" i="17"/>
  <c r="V57" i="17"/>
  <c r="AF57" i="17"/>
  <c r="M57" i="17"/>
  <c r="P57" i="17"/>
  <c r="Z57" i="17"/>
  <c r="AQ57" i="17"/>
  <c r="C57" i="17"/>
  <c r="AT57" i="17"/>
  <c r="BV33" i="17"/>
  <c r="BU25" i="17"/>
  <c r="AN57" i="17"/>
  <c r="AX57" i="17"/>
  <c r="H57" i="17"/>
  <c r="BO57" i="17"/>
  <c r="AE57" i="17"/>
  <c r="BV40" i="17"/>
  <c r="BW57" i="17" l="1"/>
  <c r="BU57" i="17"/>
  <c r="BV57" i="17"/>
</calcChain>
</file>

<file path=xl/sharedStrings.xml><?xml version="1.0" encoding="utf-8"?>
<sst xmlns="http://schemas.openxmlformats.org/spreadsheetml/2006/main" count="261" uniqueCount="185">
  <si>
    <t>Entrate</t>
  </si>
  <si>
    <t>COMPETENZA</t>
  </si>
  <si>
    <t>CASSA</t>
  </si>
  <si>
    <t>TOTALE GENERALE DELLE ENTRATE</t>
  </si>
  <si>
    <t xml:space="preserve">Competenza </t>
  </si>
  <si>
    <t>Cassa</t>
  </si>
  <si>
    <t>Prospetto di cui all'articolo 8, comma 1, del Decreto Legge 24 aprile 2014, n. 66</t>
  </si>
  <si>
    <t>Titolo
Tipologia</t>
  </si>
  <si>
    <t>Fondo pluriennale vincolato per spese correnti</t>
  </si>
  <si>
    <t>Denominazione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</si>
  <si>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</si>
  <si>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</si>
  <si>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</si>
  <si>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</si>
  <si>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</si>
  <si>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</si>
  <si>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</si>
  <si>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</si>
  <si>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</si>
  <si>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</si>
  <si>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</si>
  <si>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</si>
  <si>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</si>
  <si>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</si>
  <si>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</si>
  <si>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</si>
  <si>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</si>
  <si>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</si>
  <si>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</si>
  <si>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</si>
  <si>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</si>
  <si>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</si>
  <si>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</si>
  <si>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</si>
  <si>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</si>
  <si>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</si>
  <si>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</si>
  <si>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</si>
  <si>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</si>
  <si>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</si>
  <si>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</si>
  <si>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</si>
  <si>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</si>
  <si>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</si>
  <si>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</si>
  <si>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</si>
  <si>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</si>
  <si>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</si>
  <si>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</si>
  <si>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</si>
  <si>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</si>
  <si>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</si>
  <si>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</si>
  <si>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</si>
  <si>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</si>
  <si>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</si>
  <si>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</si>
  <si>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</si>
  <si>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</si>
  <si>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</si>
  <si>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</si>
  <si>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</si>
  <si>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</si>
  <si>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</si>
  <si>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</si>
  <si>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</si>
  <si>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TITOLI E MACROAGGREGATI DI SPESA/ MISSIONI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</si>
  <si>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</si>
  <si>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</si>
  <si>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</si>
  <si>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</si>
  <si>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</si>
  <si>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di cui fondo pluriennale vincolato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</si>
  <si>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</si>
  <si>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</si>
  <si>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</si>
  <si>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</si>
  <si>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</si>
  <si>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</si>
  <si>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</si>
  <si>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</si>
  <si>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</si>
  <si>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</si>
  <si>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</si>
  <si>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</si>
  <si>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</si>
  <si>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</si>
  <si>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</si>
  <si>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</si>
  <si>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</si>
  <si>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</si>
  <si>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</si>
  <si>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</si>
  <si>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</si>
  <si>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</si>
  <si>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</si>
  <si>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</si>
  <si>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</si>
  <si>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</si>
  <si>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</si>
  <si>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</si>
  <si>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</si>
  <si>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</si>
  <si>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</si>
  <si>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</si>
  <si>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</si>
  <si>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</si>
  <si>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</si>
  <si>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</si>
  <si>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</si>
  <si>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</si>
  <si>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</si>
  <si>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</si>
  <si>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</si>
  <si>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</si>
  <si>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</si>
  <si>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</si>
  <si>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</si>
  <si>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</si>
  <si>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</si>
  <si>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</si>
  <si>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</si>
  <si>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</si>
  <si>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</si>
  <si>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</si>
  <si>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</si>
  <si>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</si>
  <si>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</si>
  <si>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Ripiano
disavanzo</t>
  </si>
  <si>
    <t>Totale generale delle spese</t>
  </si>
  <si>
    <t>Spese missioni</t>
  </si>
  <si>
    <t>Politiche giovanili, sport e tempo libero</t>
  </si>
  <si>
    <t>DISAVANZO NELL'ESERCIZIO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</si>
  <si>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</si>
  <si>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</si>
  <si>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</si>
  <si>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</si>
  <si>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</si>
  <si>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</si>
  <si>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</si>
  <si>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</si>
  <si>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</si>
  <si>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</si>
  <si>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201</t>
  </si>
  <si>
    <t>202</t>
  </si>
  <si>
    <t>203</t>
  </si>
  <si>
    <t>204</t>
  </si>
  <si>
    <t>205</t>
  </si>
  <si>
    <t>301</t>
  </si>
  <si>
    <t>302</t>
  </si>
  <si>
    <t>303</t>
  </si>
  <si>
    <t>304</t>
  </si>
  <si>
    <t>401</t>
  </si>
  <si>
    <t>402</t>
  </si>
  <si>
    <t>403</t>
  </si>
  <si>
    <t>404</t>
  </si>
  <si>
    <t>501</t>
  </si>
  <si>
    <t>701</t>
  </si>
  <si>
    <t>702</t>
  </si>
  <si>
    <t>10101</t>
  </si>
  <si>
    <t>10102</t>
  </si>
  <si>
    <t>10103</t>
  </si>
  <si>
    <t>10104</t>
  </si>
  <si>
    <t>20101</t>
  </si>
  <si>
    <t>20102</t>
  </si>
  <si>
    <t>20103</t>
  </si>
  <si>
    <t>20104</t>
  </si>
  <si>
    <t>20105</t>
  </si>
  <si>
    <t>30100</t>
  </si>
  <si>
    <t>30200</t>
  </si>
  <si>
    <t>30300</t>
  </si>
  <si>
    <t>30400</t>
  </si>
  <si>
    <t>30500</t>
  </si>
  <si>
    <t>40200</t>
  </si>
  <si>
    <t>40300</t>
  </si>
  <si>
    <t>40400</t>
  </si>
  <si>
    <t>40500</t>
  </si>
  <si>
    <t>50300</t>
  </si>
  <si>
    <t>50400</t>
  </si>
  <si>
    <t>60300</t>
  </si>
  <si>
    <t>90100</t>
  </si>
  <si>
    <t>90200</t>
  </si>
  <si>
    <t>Fondo pluriennale vincolato per incremento di attività finanziarie</t>
  </si>
  <si>
    <t>DATI RENDICONTO 2023</t>
  </si>
  <si>
    <t>DATI RENDICONTO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</si>
</sst>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</numFmts>
  <fonts count="28" x14ac:knownFonts="1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theme="1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BAFF8B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29" applyNumberFormat="0" applyFill="0" applyAlignment="0" applyProtection="0"/>
    <xf numFmtId="0" fontId="10" fillId="0" borderId="30" applyNumberFormat="0" applyFill="0" applyAlignment="0" applyProtection="0"/>
    <xf numFmtId="0" fontId="11" fillId="0" borderId="31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32" applyNumberFormat="0" applyAlignment="0" applyProtection="0"/>
    <xf numFmtId="0" fontId="16" fillId="9" borderId="33" applyNumberFormat="0" applyAlignment="0" applyProtection="0"/>
    <xf numFmtId="0" fontId="17" fillId="9" borderId="32" applyNumberFormat="0" applyAlignment="0" applyProtection="0"/>
    <xf numFmtId="0" fontId="18" fillId="0" borderId="34" applyNumberFormat="0" applyFill="0" applyAlignment="0" applyProtection="0"/>
    <xf numFmtId="0" fontId="19" fillId="10" borderId="35" applyNumberFormat="0" applyAlignment="0" applyProtection="0"/>
    <xf numFmtId="0" fontId="20" fillId="0" borderId="0" applyNumberFormat="0" applyFill="0" applyBorder="0" applyAlignment="0" applyProtection="0"/>
    <xf numFmtId="0" fontId="8" fillId="11" borderId="3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37" applyNumberFormat="0" applyFill="0" applyAlignment="0" applyProtection="0"/>
    <xf numFmtId="0" fontId="2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43" fontId="24" fillId="0" borderId="0" applyFont="0" applyFill="0" applyBorder="0" applyAlignment="0" applyProtection="0"/>
  </cellStyleXfs>
  <cellXfs count="132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/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Border="1"/>
    <xf numFmtId="164" fontId="5" fillId="2" borderId="3" xfId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vertical="center" wrapText="1"/>
    </xf>
    <xf numFmtId="164" fontId="2" fillId="0" borderId="0" xfId="1" applyFont="1" applyFill="1" applyBorder="1" applyAlignment="1" applyProtection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1" applyFont="1"/>
    <xf numFmtId="0" fontId="25" fillId="0" borderId="0" xfId="0" applyFont="1"/>
    <xf numFmtId="0" fontId="25" fillId="0" borderId="0" xfId="0" applyFont="1" applyAlignment="1">
      <alignment horizontal="right"/>
    </xf>
    <xf numFmtId="49" fontId="2" fillId="0" borderId="0" xfId="1" applyNumberFormat="1" applyFont="1" applyAlignment="1">
      <alignment horizontal="left"/>
    </xf>
    <xf numFmtId="164" fontId="2" fillId="0" borderId="3" xfId="1" applyFont="1" applyBorder="1" applyAlignment="1">
      <alignment horizontal="center" vertical="center"/>
    </xf>
    <xf numFmtId="164" fontId="2" fillId="2" borderId="3" xfId="1" applyFont="1" applyFill="1" applyBorder="1" applyAlignment="1">
      <alignment horizontal="right" vertical="center"/>
    </xf>
    <xf numFmtId="164" fontId="2" fillId="0" borderId="3" xfId="1" applyFont="1" applyBorder="1"/>
    <xf numFmtId="164" fontId="2" fillId="0" borderId="3" xfId="1" applyFont="1" applyFill="1" applyBorder="1" applyAlignment="1" applyProtection="1">
      <alignment vertical="center"/>
    </xf>
    <xf numFmtId="164" fontId="2" fillId="0" borderId="3" xfId="1" applyFont="1" applyBorder="1" applyAlignment="1">
      <alignment vertical="center"/>
    </xf>
    <xf numFmtId="164" fontId="4" fillId="0" borderId="3" xfId="1" applyFont="1" applyBorder="1" applyAlignment="1">
      <alignment vertical="center" wrapText="1"/>
    </xf>
    <xf numFmtId="164" fontId="2" fillId="4" borderId="3" xfId="1" applyFont="1" applyFill="1" applyBorder="1" applyAlignment="1" applyProtection="1">
      <alignment vertical="center"/>
    </xf>
    <xf numFmtId="164" fontId="4" fillId="0" borderId="3" xfId="1" applyFont="1" applyFill="1" applyBorder="1" applyAlignment="1" applyProtection="1">
      <alignment vertical="center" wrapText="1"/>
    </xf>
    <xf numFmtId="0" fontId="4" fillId="4" borderId="14" xfId="0" applyFont="1" applyFill="1" applyBorder="1" applyAlignment="1">
      <alignment vertical="center" wrapText="1"/>
    </xf>
    <xf numFmtId="164" fontId="4" fillId="4" borderId="3" xfId="1" applyFont="1" applyFill="1" applyBorder="1" applyAlignment="1" applyProtection="1">
      <alignment vertical="center"/>
    </xf>
    <xf numFmtId="164" fontId="26" fillId="0" borderId="0" xfId="1" applyFont="1" applyFill="1" applyBorder="1" applyAlignment="1" applyProtection="1">
      <alignment vertical="center"/>
    </xf>
    <xf numFmtId="164" fontId="2" fillId="0" borderId="0" xfId="1" applyFont="1" applyAlignment="1">
      <alignment vertical="center"/>
    </xf>
    <xf numFmtId="4" fontId="2" fillId="0" borderId="0" xfId="0" applyNumberFormat="1" applyFont="1"/>
    <xf numFmtId="0" fontId="26" fillId="3" borderId="18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/>
    </xf>
    <xf numFmtId="0" fontId="2" fillId="0" borderId="3" xfId="0" applyFont="1" applyBorder="1"/>
    <xf numFmtId="164" fontId="25" fillId="0" borderId="3" xfId="1" applyFont="1" applyBorder="1"/>
    <xf numFmtId="0" fontId="25" fillId="0" borderId="3" xfId="0" applyFont="1" applyBorder="1"/>
    <xf numFmtId="164" fontId="2" fillId="0" borderId="3" xfId="1" applyFont="1" applyFill="1" applyBorder="1" applyAlignment="1" applyProtection="1"/>
    <xf numFmtId="0" fontId="4" fillId="0" borderId="22" xfId="0" applyFont="1" applyBorder="1" applyAlignment="1">
      <alignment vertical="center" wrapText="1"/>
    </xf>
    <xf numFmtId="164" fontId="2" fillId="0" borderId="22" xfId="1" applyFont="1" applyBorder="1" applyAlignment="1">
      <alignment vertical="center"/>
    </xf>
    <xf numFmtId="164" fontId="2" fillId="0" borderId="22" xfId="1" applyFont="1" applyBorder="1"/>
    <xf numFmtId="164" fontId="25" fillId="0" borderId="22" xfId="1" applyFont="1" applyBorder="1"/>
    <xf numFmtId="0" fontId="2" fillId="0" borderId="22" xfId="0" applyFont="1" applyBorder="1"/>
    <xf numFmtId="49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/>
    <xf numFmtId="4" fontId="2" fillId="0" borderId="3" xfId="3" applyNumberFormat="1" applyFont="1" applyBorder="1"/>
    <xf numFmtId="0" fontId="2" fillId="0" borderId="25" xfId="0" applyFont="1" applyBorder="1"/>
    <xf numFmtId="0" fontId="2" fillId="0" borderId="1" xfId="0" applyFont="1" applyBorder="1"/>
    <xf numFmtId="164" fontId="2" fillId="0" borderId="1" xfId="1" applyFont="1" applyFill="1" applyBorder="1" applyAlignment="1" applyProtection="1"/>
    <xf numFmtId="49" fontId="2" fillId="0" borderId="3" xfId="0" applyNumberFormat="1" applyFont="1" applyFill="1" applyBorder="1" applyAlignment="1">
      <alignment horizontal="center" vertical="center"/>
    </xf>
    <xf numFmtId="0" fontId="2" fillId="0" borderId="25" xfId="0" applyFont="1" applyFill="1" applyBorder="1"/>
    <xf numFmtId="0" fontId="2" fillId="0" borderId="0" xfId="0" applyFont="1" applyFill="1" applyBorder="1"/>
    <xf numFmtId="0" fontId="2" fillId="0" borderId="11" xfId="0" applyFont="1" applyBorder="1"/>
    <xf numFmtId="164" fontId="2" fillId="0" borderId="11" xfId="1" applyFont="1" applyFill="1" applyBorder="1" applyAlignment="1" applyProtection="1"/>
    <xf numFmtId="0" fontId="4" fillId="0" borderId="3" xfId="0" applyFont="1" applyBorder="1" applyAlignment="1">
      <alignment vertical="center" wrapText="1"/>
    </xf>
    <xf numFmtId="0" fontId="2" fillId="4" borderId="5" xfId="0" applyFont="1" applyFill="1" applyBorder="1"/>
    <xf numFmtId="4" fontId="2" fillId="0" borderId="0" xfId="0" applyNumberFormat="1" applyFont="1" applyBorder="1"/>
    <xf numFmtId="164" fontId="2" fillId="0" borderId="0" xfId="0" applyNumberFormat="1" applyFont="1"/>
    <xf numFmtId="164" fontId="2" fillId="0" borderId="0" xfId="0" applyNumberFormat="1" applyFont="1" applyBorder="1"/>
    <xf numFmtId="43" fontId="2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22" xfId="1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164" fontId="25" fillId="4" borderId="3" xfId="1" applyFont="1" applyFill="1" applyBorder="1" applyAlignment="1" applyProtection="1"/>
    <xf numFmtId="0" fontId="26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vertical="top" wrapText="1"/>
    </xf>
    <xf numFmtId="164" fontId="26" fillId="4" borderId="4" xfId="1" applyFont="1" applyFill="1" applyBorder="1" applyAlignment="1" applyProtection="1"/>
    <xf numFmtId="0" fontId="26" fillId="0" borderId="0" xfId="0" applyFont="1" applyBorder="1"/>
    <xf numFmtId="4" fontId="26" fillId="0" borderId="0" xfId="0" applyNumberFormat="1" applyFont="1" applyBorder="1"/>
    <xf numFmtId="0" fontId="4" fillId="0" borderId="1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4" borderId="5" xfId="0" applyFont="1" applyFill="1" applyBorder="1" applyAlignment="1">
      <alignment vertical="center" wrapText="1"/>
    </xf>
    <xf numFmtId="164" fontId="26" fillId="4" borderId="5" xfId="1" applyFont="1" applyFill="1" applyBorder="1" applyAlignment="1" applyProtection="1">
      <alignment horizontal="right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2" fillId="0" borderId="0" xfId="1" applyFont="1" applyBorder="1"/>
  </cellXfs>
  <cellStyles count="47">
    <cellStyle name="20% - Colore 1 2" xfId="23" xr:uid="{00000000-0005-0000-0000-000000000000}"/>
    <cellStyle name="20% - Colore 2 2" xfId="27" xr:uid="{00000000-0005-0000-0000-000001000000}"/>
    <cellStyle name="20% - Colore 3 2" xfId="31" xr:uid="{00000000-0005-0000-0000-000002000000}"/>
    <cellStyle name="20% - Colore 4 2" xfId="35" xr:uid="{00000000-0005-0000-0000-000003000000}"/>
    <cellStyle name="20% - Colore 5 2" xfId="39" xr:uid="{00000000-0005-0000-0000-000004000000}"/>
    <cellStyle name="20% - Colore 6 2" xfId="43" xr:uid="{00000000-0005-0000-0000-000005000000}"/>
    <cellStyle name="40% - Colore 1 2" xfId="24" xr:uid="{00000000-0005-0000-0000-000006000000}"/>
    <cellStyle name="40% - Colore 2 2" xfId="28" xr:uid="{00000000-0005-0000-0000-000007000000}"/>
    <cellStyle name="40% - Colore 3 2" xfId="32" xr:uid="{00000000-0005-0000-0000-000008000000}"/>
    <cellStyle name="40% - Colore 4 2" xfId="36" xr:uid="{00000000-0005-0000-0000-000009000000}"/>
    <cellStyle name="40% - Colore 5 2" xfId="40" xr:uid="{00000000-0005-0000-0000-00000A000000}"/>
    <cellStyle name="40% - Colore 6 2" xfId="44" xr:uid="{00000000-0005-0000-0000-00000B000000}"/>
    <cellStyle name="60% - Colore 1 2" xfId="25" xr:uid="{00000000-0005-0000-0000-00000C000000}"/>
    <cellStyle name="60% - Colore 2 2" xfId="29" xr:uid="{00000000-0005-0000-0000-00000D000000}"/>
    <cellStyle name="60% - Colore 3 2" xfId="33" xr:uid="{00000000-0005-0000-0000-00000E000000}"/>
    <cellStyle name="60% - Colore 4 2" xfId="37" xr:uid="{00000000-0005-0000-0000-00000F000000}"/>
    <cellStyle name="60% - Colore 5 2" xfId="41" xr:uid="{00000000-0005-0000-0000-000010000000}"/>
    <cellStyle name="60% - Colore 6 2" xfId="45" xr:uid="{00000000-0005-0000-0000-000011000000}"/>
    <cellStyle name="Calcolo 2" xfId="15" xr:uid="{00000000-0005-0000-0000-000012000000}"/>
    <cellStyle name="Cella collegata 2" xfId="16" xr:uid="{00000000-0005-0000-0000-000013000000}"/>
    <cellStyle name="Cella da controllare 2" xfId="17" xr:uid="{00000000-0005-0000-0000-000014000000}"/>
    <cellStyle name="Colore 1 2" xfId="22" xr:uid="{00000000-0005-0000-0000-000015000000}"/>
    <cellStyle name="Colore 2 2" xfId="26" xr:uid="{00000000-0005-0000-0000-000016000000}"/>
    <cellStyle name="Colore 3 2" xfId="30" xr:uid="{00000000-0005-0000-0000-000017000000}"/>
    <cellStyle name="Colore 4 2" xfId="34" xr:uid="{00000000-0005-0000-0000-000018000000}"/>
    <cellStyle name="Colore 5 2" xfId="38" xr:uid="{00000000-0005-0000-0000-000019000000}"/>
    <cellStyle name="Colore 6 2" xfId="42" xr:uid="{00000000-0005-0000-0000-00001A000000}"/>
    <cellStyle name="Input 2" xfId="13" xr:uid="{00000000-0005-0000-0000-00001B000000}"/>
    <cellStyle name="Migliaia" xfId="1" builtinId="3"/>
    <cellStyle name="Migliaia 2" xfId="2" xr:uid="{00000000-0005-0000-0000-00001D000000}"/>
    <cellStyle name="Migliaia 3" xfId="46" xr:uid="{00000000-0005-0000-0000-00005A000000}"/>
    <cellStyle name="Neutrale 2" xfId="12" xr:uid="{00000000-0005-0000-0000-00001E000000}"/>
    <cellStyle name="Normale" xfId="0" builtinId="0"/>
    <cellStyle name="Normale 2" xfId="3" xr:uid="{00000000-0005-0000-0000-000020000000}"/>
    <cellStyle name="Normale 3" xfId="5" xr:uid="{00000000-0005-0000-0000-000021000000}"/>
    <cellStyle name="Nota 2" xfId="19" xr:uid="{00000000-0005-0000-0000-000022000000}"/>
    <cellStyle name="Output 2" xfId="14" xr:uid="{00000000-0005-0000-0000-000023000000}"/>
    <cellStyle name="Testo avviso 2" xfId="18" xr:uid="{00000000-0005-0000-0000-000024000000}"/>
    <cellStyle name="Testo descrittivo 2" xfId="20" xr:uid="{00000000-0005-0000-0000-000025000000}"/>
    <cellStyle name="Titolo" xfId="4" builtinId="15" customBuiltin="1"/>
    <cellStyle name="Titolo 1 2" xfId="6" xr:uid="{00000000-0005-0000-0000-000027000000}"/>
    <cellStyle name="Titolo 2 2" xfId="7" xr:uid="{00000000-0005-0000-0000-000028000000}"/>
    <cellStyle name="Titolo 3 2" xfId="8" xr:uid="{00000000-0005-0000-0000-000029000000}"/>
    <cellStyle name="Titolo 4 2" xfId="9" xr:uid="{00000000-0005-0000-0000-00002A000000}"/>
    <cellStyle name="Totale 2" xfId="21" xr:uid="{00000000-0005-0000-0000-00002B000000}"/>
    <cellStyle name="Valore non valido 2" xfId="11" xr:uid="{00000000-0005-0000-0000-00002C000000}"/>
    <cellStyle name="Valore valido 2" xfId="10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104775</xdr:rowOff>
        </xdr:from>
        <xdr:to>
          <xdr:col>0</xdr:col>
          <xdr:colOff>1028700</xdr:colOff>
          <xdr:row>0</xdr:row>
          <xdr:rowOff>400050</xdr:rowOff>
        </xdr:to>
        <xdr:sp macro="" textlink="">
          <xdr:nvSpPr>
            <xdr:cNvPr id="10241" name="CommandButton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9262-3AF6-437C-B6C0-A3A43E27CAE8}">
  <dimension ref="A1:CA65"/>
  <sheetViews>
    <sheetView showGridLines="0" tabSelected="1" zoomScaleNormal="100" workbookViewId="0">
      <pane xSplit="2" ySplit="7" topLeftCell="BJ8" activePane="bottomRight" state="frozen"/>
      <selection activeCell="BT56" sqref="BT56"/>
      <selection pane="topRight" activeCell="BT56" sqref="BT56"/>
      <selection pane="bottomLeft" activeCell="BT56" sqref="BT56"/>
      <selection pane="bottomRight" activeCell="AL38" sqref="AL38"/>
    </sheetView>
  </sheetViews>
  <sheetFormatPr defaultColWidth="9.140625" defaultRowHeight="12.75" x14ac:dyDescent="0.2"/>
  <cols>
    <col min="1" max="1" width="6" style="10" customWidth="1"/>
    <col min="2" max="2" width="55.5703125" style="10" customWidth="1"/>
    <col min="3" max="69" width="18.7109375" style="10" customWidth="1"/>
    <col min="70" max="70" width="18.85546875" style="10" customWidth="1"/>
    <col min="71" max="75" width="18.7109375" style="10" customWidth="1"/>
    <col min="76" max="76" width="9.140625" style="11"/>
    <col min="77" max="77" width="15.42578125" style="11" bestFit="1" customWidth="1"/>
    <col min="78" max="16384" width="9.140625" style="11"/>
  </cols>
  <sheetData>
    <row r="1" spans="1:79" ht="36.75" customHeight="1" x14ac:dyDescent="0.2">
      <c r="B1" s="126"/>
      <c r="C1" s="127"/>
      <c r="D1" s="127"/>
      <c r="E1" s="127"/>
      <c r="F1" s="127"/>
      <c r="G1" s="127"/>
      <c r="H1" s="127"/>
      <c r="I1" s="127"/>
      <c r="J1" s="127"/>
    </row>
    <row r="3" spans="1:79" x14ac:dyDescent="0.2">
      <c r="C3" s="128" t="s">
        <v>6</v>
      </c>
      <c r="D3" s="128"/>
      <c r="E3" s="128"/>
      <c r="F3" s="128"/>
      <c r="BU3" s="51"/>
    </row>
    <row r="4" spans="1:79" x14ac:dyDescent="0.2">
      <c r="B4" s="36" t="s">
        <v>130</v>
      </c>
      <c r="BU4" s="51"/>
    </row>
    <row r="5" spans="1:79" x14ac:dyDescent="0.2">
      <c r="B5" s="37"/>
      <c r="C5" s="37" t="s">
        <v>183</v>
      </c>
      <c r="D5" s="36"/>
      <c r="G5" s="36"/>
      <c r="BU5" s="51"/>
    </row>
    <row r="6" spans="1:79" x14ac:dyDescent="0.2">
      <c r="B6" s="36"/>
      <c r="G6" s="36"/>
    </row>
    <row r="7" spans="1:79" s="8" customFormat="1" ht="12.75" customHeight="1" x14ac:dyDescent="0.2">
      <c r="A7" s="3"/>
      <c r="B7" s="129" t="s">
        <v>66</v>
      </c>
      <c r="C7" s="116">
        <v>1</v>
      </c>
      <c r="D7" s="117"/>
      <c r="E7" s="118"/>
      <c r="F7" s="116">
        <v>2</v>
      </c>
      <c r="G7" s="117"/>
      <c r="H7" s="118"/>
      <c r="I7" s="116">
        <v>3</v>
      </c>
      <c r="J7" s="117"/>
      <c r="K7" s="118"/>
      <c r="L7" s="116">
        <v>4</v>
      </c>
      <c r="M7" s="117"/>
      <c r="N7" s="118"/>
      <c r="O7" s="116">
        <v>5</v>
      </c>
      <c r="P7" s="117"/>
      <c r="Q7" s="118"/>
      <c r="R7" s="116">
        <v>6</v>
      </c>
      <c r="S7" s="117"/>
      <c r="T7" s="118"/>
      <c r="U7" s="116">
        <v>7</v>
      </c>
      <c r="V7" s="117"/>
      <c r="W7" s="118"/>
      <c r="X7" s="116">
        <v>8</v>
      </c>
      <c r="Y7" s="117"/>
      <c r="Z7" s="118"/>
      <c r="AA7" s="116">
        <v>9</v>
      </c>
      <c r="AB7" s="117"/>
      <c r="AC7" s="118"/>
      <c r="AD7" s="116">
        <v>10</v>
      </c>
      <c r="AE7" s="117"/>
      <c r="AF7" s="118"/>
      <c r="AG7" s="117">
        <v>11</v>
      </c>
      <c r="AH7" s="117"/>
      <c r="AI7" s="118"/>
      <c r="AJ7" s="116">
        <v>12</v>
      </c>
      <c r="AK7" s="117"/>
      <c r="AL7" s="118"/>
      <c r="AM7" s="116">
        <v>13</v>
      </c>
      <c r="AN7" s="117"/>
      <c r="AO7" s="118"/>
      <c r="AP7" s="116">
        <v>14</v>
      </c>
      <c r="AQ7" s="117"/>
      <c r="AR7" s="118"/>
      <c r="AS7" s="116">
        <v>15</v>
      </c>
      <c r="AT7" s="117"/>
      <c r="AU7" s="118"/>
      <c r="AV7" s="117">
        <v>16</v>
      </c>
      <c r="AW7" s="117"/>
      <c r="AX7" s="118"/>
      <c r="AY7" s="116">
        <v>17</v>
      </c>
      <c r="AZ7" s="117"/>
      <c r="BA7" s="118"/>
      <c r="BB7" s="116">
        <v>18</v>
      </c>
      <c r="BC7" s="117"/>
      <c r="BD7" s="118"/>
      <c r="BE7" s="116">
        <v>19</v>
      </c>
      <c r="BF7" s="117"/>
      <c r="BG7" s="118"/>
      <c r="BH7" s="116">
        <v>20</v>
      </c>
      <c r="BI7" s="117"/>
      <c r="BJ7" s="118"/>
      <c r="BK7" s="117">
        <v>50</v>
      </c>
      <c r="BL7" s="117"/>
      <c r="BM7" s="118"/>
      <c r="BN7" s="116">
        <v>60</v>
      </c>
      <c r="BO7" s="117"/>
      <c r="BP7" s="118"/>
      <c r="BQ7" s="116">
        <v>99</v>
      </c>
      <c r="BR7" s="117"/>
      <c r="BS7" s="117"/>
      <c r="BT7" s="119" t="s">
        <v>128</v>
      </c>
      <c r="BU7" s="121" t="s">
        <v>129</v>
      </c>
      <c r="BV7" s="110"/>
      <c r="BW7" s="122"/>
    </row>
    <row r="8" spans="1:79" s="90" customFormat="1" ht="58.5" customHeight="1" x14ac:dyDescent="0.2">
      <c r="A8" s="89"/>
      <c r="B8" s="130"/>
      <c r="C8" s="110" t="s">
        <v>67</v>
      </c>
      <c r="D8" s="110"/>
      <c r="E8" s="111"/>
      <c r="F8" s="112" t="s">
        <v>68</v>
      </c>
      <c r="G8" s="111"/>
      <c r="H8" s="113"/>
      <c r="I8" s="114" t="s">
        <v>69</v>
      </c>
      <c r="J8" s="115"/>
      <c r="K8" s="109"/>
      <c r="L8" s="107" t="s">
        <v>70</v>
      </c>
      <c r="M8" s="108"/>
      <c r="N8" s="109"/>
      <c r="O8" s="107" t="s">
        <v>71</v>
      </c>
      <c r="P8" s="108"/>
      <c r="Q8" s="109"/>
      <c r="R8" s="110" t="s">
        <v>131</v>
      </c>
      <c r="S8" s="110"/>
      <c r="T8" s="111"/>
      <c r="U8" s="112" t="s">
        <v>111</v>
      </c>
      <c r="V8" s="111"/>
      <c r="W8" s="113"/>
      <c r="X8" s="114" t="s">
        <v>112</v>
      </c>
      <c r="Y8" s="115"/>
      <c r="Z8" s="109"/>
      <c r="AA8" s="107" t="s">
        <v>113</v>
      </c>
      <c r="AB8" s="108"/>
      <c r="AC8" s="109"/>
      <c r="AD8" s="107" t="s">
        <v>114</v>
      </c>
      <c r="AE8" s="108"/>
      <c r="AF8" s="109"/>
      <c r="AG8" s="110" t="s">
        <v>115</v>
      </c>
      <c r="AH8" s="110"/>
      <c r="AI8" s="111"/>
      <c r="AJ8" s="112" t="s">
        <v>116</v>
      </c>
      <c r="AK8" s="111"/>
      <c r="AL8" s="113"/>
      <c r="AM8" s="114" t="s">
        <v>117</v>
      </c>
      <c r="AN8" s="115"/>
      <c r="AO8" s="109"/>
      <c r="AP8" s="107" t="s">
        <v>118</v>
      </c>
      <c r="AQ8" s="108"/>
      <c r="AR8" s="109"/>
      <c r="AS8" s="107" t="s">
        <v>119</v>
      </c>
      <c r="AT8" s="108"/>
      <c r="AU8" s="109"/>
      <c r="AV8" s="110" t="s">
        <v>120</v>
      </c>
      <c r="AW8" s="110"/>
      <c r="AX8" s="111"/>
      <c r="AY8" s="112" t="s">
        <v>121</v>
      </c>
      <c r="AZ8" s="111"/>
      <c r="BA8" s="113"/>
      <c r="BB8" s="114" t="s">
        <v>122</v>
      </c>
      <c r="BC8" s="115"/>
      <c r="BD8" s="109"/>
      <c r="BE8" s="107" t="s">
        <v>123</v>
      </c>
      <c r="BF8" s="108"/>
      <c r="BG8" s="109"/>
      <c r="BH8" s="107" t="s">
        <v>124</v>
      </c>
      <c r="BI8" s="108"/>
      <c r="BJ8" s="109"/>
      <c r="BK8" s="110" t="s">
        <v>125</v>
      </c>
      <c r="BL8" s="110"/>
      <c r="BM8" s="111"/>
      <c r="BN8" s="112" t="s">
        <v>126</v>
      </c>
      <c r="BO8" s="111"/>
      <c r="BP8" s="113"/>
      <c r="BQ8" s="114" t="s">
        <v>127</v>
      </c>
      <c r="BR8" s="115"/>
      <c r="BS8" s="108"/>
      <c r="BT8" s="120"/>
      <c r="BU8" s="123"/>
      <c r="BV8" s="124"/>
      <c r="BW8" s="125"/>
    </row>
    <row r="9" spans="1:79" s="5" customFormat="1" ht="11.25" customHeight="1" x14ac:dyDescent="0.2">
      <c r="A9" s="2"/>
      <c r="C9" s="104" t="s">
        <v>4</v>
      </c>
      <c r="D9" s="105"/>
      <c r="E9" s="52" t="s">
        <v>5</v>
      </c>
      <c r="F9" s="104" t="s">
        <v>4</v>
      </c>
      <c r="G9" s="105"/>
      <c r="H9" s="53" t="s">
        <v>5</v>
      </c>
      <c r="I9" s="104" t="s">
        <v>4</v>
      </c>
      <c r="J9" s="105"/>
      <c r="K9" s="54" t="s">
        <v>5</v>
      </c>
      <c r="L9" s="104" t="s">
        <v>4</v>
      </c>
      <c r="M9" s="105"/>
      <c r="N9" s="54" t="s">
        <v>5</v>
      </c>
      <c r="O9" s="104" t="s">
        <v>4</v>
      </c>
      <c r="P9" s="105"/>
      <c r="Q9" s="54" t="s">
        <v>5</v>
      </c>
      <c r="R9" s="106" t="s">
        <v>4</v>
      </c>
      <c r="S9" s="105"/>
      <c r="T9" s="52" t="s">
        <v>5</v>
      </c>
      <c r="U9" s="104" t="s">
        <v>4</v>
      </c>
      <c r="V9" s="105"/>
      <c r="W9" s="53" t="s">
        <v>5</v>
      </c>
      <c r="X9" s="104" t="s">
        <v>4</v>
      </c>
      <c r="Y9" s="105"/>
      <c r="Z9" s="54" t="s">
        <v>5</v>
      </c>
      <c r="AA9" s="104" t="s">
        <v>4</v>
      </c>
      <c r="AB9" s="105"/>
      <c r="AC9" s="54" t="s">
        <v>5</v>
      </c>
      <c r="AD9" s="104" t="s">
        <v>4</v>
      </c>
      <c r="AE9" s="105"/>
      <c r="AF9" s="54" t="s">
        <v>5</v>
      </c>
      <c r="AG9" s="106" t="s">
        <v>4</v>
      </c>
      <c r="AH9" s="105"/>
      <c r="AI9" s="52" t="s">
        <v>5</v>
      </c>
      <c r="AJ9" s="104" t="s">
        <v>4</v>
      </c>
      <c r="AK9" s="105"/>
      <c r="AL9" s="53" t="s">
        <v>5</v>
      </c>
      <c r="AM9" s="104" t="s">
        <v>4</v>
      </c>
      <c r="AN9" s="105"/>
      <c r="AO9" s="54" t="s">
        <v>5</v>
      </c>
      <c r="AP9" s="104" t="s">
        <v>4</v>
      </c>
      <c r="AQ9" s="105"/>
      <c r="AR9" s="54" t="s">
        <v>5</v>
      </c>
      <c r="AS9" s="104" t="s">
        <v>4</v>
      </c>
      <c r="AT9" s="105"/>
      <c r="AU9" s="54" t="s">
        <v>5</v>
      </c>
      <c r="AV9" s="106" t="s">
        <v>4</v>
      </c>
      <c r="AW9" s="105"/>
      <c r="AX9" s="52" t="s">
        <v>5</v>
      </c>
      <c r="AY9" s="104" t="s">
        <v>4</v>
      </c>
      <c r="AZ9" s="105"/>
      <c r="BA9" s="53" t="s">
        <v>5</v>
      </c>
      <c r="BB9" s="104" t="s">
        <v>4</v>
      </c>
      <c r="BC9" s="105"/>
      <c r="BD9" s="54" t="s">
        <v>5</v>
      </c>
      <c r="BE9" s="104" t="s">
        <v>4</v>
      </c>
      <c r="BF9" s="105"/>
      <c r="BG9" s="54" t="s">
        <v>5</v>
      </c>
      <c r="BH9" s="104" t="s">
        <v>4</v>
      </c>
      <c r="BI9" s="105"/>
      <c r="BJ9" s="54" t="s">
        <v>5</v>
      </c>
      <c r="BK9" s="106" t="s">
        <v>4</v>
      </c>
      <c r="BL9" s="105"/>
      <c r="BM9" s="52" t="s">
        <v>5</v>
      </c>
      <c r="BN9" s="104" t="s">
        <v>4</v>
      </c>
      <c r="BO9" s="105"/>
      <c r="BP9" s="53" t="s">
        <v>5</v>
      </c>
      <c r="BQ9" s="104" t="s">
        <v>4</v>
      </c>
      <c r="BR9" s="105"/>
      <c r="BS9" s="54" t="s">
        <v>5</v>
      </c>
      <c r="BT9" s="55" t="s">
        <v>4</v>
      </c>
      <c r="BU9" s="104" t="s">
        <v>4</v>
      </c>
      <c r="BV9" s="105"/>
      <c r="BW9" s="54" t="s">
        <v>5</v>
      </c>
    </row>
    <row r="10" spans="1:79" s="4" customFormat="1" ht="39" customHeight="1" x14ac:dyDescent="0.2">
      <c r="C10" s="56"/>
      <c r="D10" s="57" t="s">
        <v>72</v>
      </c>
      <c r="E10" s="58"/>
      <c r="F10" s="59"/>
      <c r="G10" s="57" t="s">
        <v>72</v>
      </c>
      <c r="H10" s="60"/>
      <c r="I10" s="59"/>
      <c r="J10" s="61" t="s">
        <v>72</v>
      </c>
      <c r="K10" s="58"/>
      <c r="L10" s="62"/>
      <c r="M10" s="61" t="s">
        <v>72</v>
      </c>
      <c r="N10" s="58"/>
      <c r="O10" s="59"/>
      <c r="P10" s="61" t="s">
        <v>72</v>
      </c>
      <c r="Q10" s="58"/>
      <c r="R10" s="56"/>
      <c r="S10" s="57" t="s">
        <v>72</v>
      </c>
      <c r="T10" s="58"/>
      <c r="U10" s="59"/>
      <c r="V10" s="57" t="s">
        <v>72</v>
      </c>
      <c r="W10" s="60"/>
      <c r="X10" s="59"/>
      <c r="Y10" s="61" t="s">
        <v>72</v>
      </c>
      <c r="Z10" s="58"/>
      <c r="AA10" s="62"/>
      <c r="AB10" s="61" t="s">
        <v>72</v>
      </c>
      <c r="AC10" s="58"/>
      <c r="AD10" s="59"/>
      <c r="AE10" s="61" t="s">
        <v>72</v>
      </c>
      <c r="AF10" s="58"/>
      <c r="AG10" s="56"/>
      <c r="AH10" s="57" t="s">
        <v>72</v>
      </c>
      <c r="AI10" s="58"/>
      <c r="AJ10" s="59"/>
      <c r="AK10" s="57" t="s">
        <v>72</v>
      </c>
      <c r="AL10" s="60"/>
      <c r="AM10" s="59"/>
      <c r="AN10" s="61" t="s">
        <v>72</v>
      </c>
      <c r="AO10" s="58"/>
      <c r="AP10" s="62"/>
      <c r="AQ10" s="61" t="s">
        <v>72</v>
      </c>
      <c r="AR10" s="58"/>
      <c r="AS10" s="59"/>
      <c r="AT10" s="61" t="s">
        <v>72</v>
      </c>
      <c r="AU10" s="58"/>
      <c r="AV10" s="56"/>
      <c r="AW10" s="57" t="s">
        <v>72</v>
      </c>
      <c r="AX10" s="58"/>
      <c r="AY10" s="59"/>
      <c r="AZ10" s="57" t="s">
        <v>72</v>
      </c>
      <c r="BA10" s="60"/>
      <c r="BB10" s="59"/>
      <c r="BC10" s="61" t="s">
        <v>72</v>
      </c>
      <c r="BD10" s="58"/>
      <c r="BE10" s="62"/>
      <c r="BF10" s="61" t="s">
        <v>72</v>
      </c>
      <c r="BG10" s="58"/>
      <c r="BH10" s="59"/>
      <c r="BI10" s="61" t="s">
        <v>72</v>
      </c>
      <c r="BJ10" s="58"/>
      <c r="BK10" s="56"/>
      <c r="BL10" s="57" t="s">
        <v>72</v>
      </c>
      <c r="BM10" s="58"/>
      <c r="BN10" s="59"/>
      <c r="BO10" s="57" t="s">
        <v>72</v>
      </c>
      <c r="BP10" s="60"/>
      <c r="BQ10" s="59"/>
      <c r="BR10" s="61" t="s">
        <v>72</v>
      </c>
      <c r="BS10" s="58"/>
      <c r="BT10" s="62"/>
      <c r="BU10" s="59"/>
      <c r="BV10" s="61" t="s">
        <v>72</v>
      </c>
      <c r="BW10" s="58"/>
    </row>
    <row r="11" spans="1:79" ht="11.25" customHeight="1" x14ac:dyDescent="0.2">
      <c r="A11" s="63"/>
      <c r="B11" s="27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5"/>
      <c r="BV11" s="65"/>
      <c r="BW11" s="65"/>
    </row>
    <row r="12" spans="1:79" ht="17.25" customHeight="1" x14ac:dyDescent="0.2">
      <c r="A12" s="63"/>
      <c r="B12" s="6" t="s">
        <v>132</v>
      </c>
      <c r="C12" s="9"/>
      <c r="D12" s="9"/>
      <c r="E12" s="9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6">
        <v>0</v>
      </c>
      <c r="BU12" s="93">
        <v>0</v>
      </c>
      <c r="BV12" s="65"/>
      <c r="BW12" s="65"/>
    </row>
    <row r="13" spans="1:79" ht="11.25" customHeight="1" x14ac:dyDescent="0.2">
      <c r="A13" s="63"/>
      <c r="B13" s="6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5"/>
      <c r="BV13" s="65"/>
      <c r="BW13" s="65"/>
    </row>
    <row r="14" spans="1:79" x14ac:dyDescent="0.2">
      <c r="A14" s="7"/>
      <c r="B14" s="67" t="s">
        <v>73</v>
      </c>
      <c r="C14" s="91"/>
      <c r="D14" s="68"/>
      <c r="E14" s="68"/>
      <c r="F14" s="68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91"/>
      <c r="S14" s="68"/>
      <c r="T14" s="68"/>
      <c r="U14" s="68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91"/>
      <c r="AH14" s="68"/>
      <c r="AI14" s="68"/>
      <c r="AJ14" s="68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91"/>
      <c r="AW14" s="68"/>
      <c r="AX14" s="68"/>
      <c r="AY14" s="68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91"/>
      <c r="BL14" s="68"/>
      <c r="BM14" s="68"/>
      <c r="BN14" s="68"/>
      <c r="BO14" s="69"/>
      <c r="BP14" s="70"/>
      <c r="BQ14" s="70"/>
      <c r="BR14" s="70"/>
      <c r="BS14" s="69"/>
      <c r="BT14" s="69"/>
      <c r="BU14" s="71"/>
      <c r="BV14" s="71"/>
      <c r="BW14" s="71"/>
    </row>
    <row r="15" spans="1:79" s="75" customFormat="1" x14ac:dyDescent="0.2">
      <c r="A15" s="72" t="s">
        <v>133</v>
      </c>
      <c r="B15" s="92" t="s">
        <v>74</v>
      </c>
      <c r="C15" s="73">
        <v>130046343.98000002</v>
      </c>
      <c r="D15" s="74">
        <v>207622.40000000002</v>
      </c>
      <c r="E15" s="66">
        <v>128319250.46000004</v>
      </c>
      <c r="F15" s="73">
        <v>79564.5</v>
      </c>
      <c r="G15" s="66">
        <v>0</v>
      </c>
      <c r="H15" s="66">
        <v>66147.7</v>
      </c>
      <c r="I15" s="66">
        <v>0</v>
      </c>
      <c r="J15" s="66">
        <v>0</v>
      </c>
      <c r="K15" s="66">
        <v>88.23</v>
      </c>
      <c r="L15" s="66">
        <v>2124632.2400000002</v>
      </c>
      <c r="M15" s="66">
        <v>0</v>
      </c>
      <c r="N15" s="66">
        <v>2157083.3000000003</v>
      </c>
      <c r="O15" s="66">
        <v>2756472.58</v>
      </c>
      <c r="P15" s="66">
        <v>0</v>
      </c>
      <c r="Q15" s="66">
        <v>2825383.0900000003</v>
      </c>
      <c r="R15" s="66">
        <v>560448.79999999993</v>
      </c>
      <c r="S15" s="66">
        <v>0</v>
      </c>
      <c r="T15" s="66">
        <v>575452.57999999984</v>
      </c>
      <c r="U15" s="66">
        <v>3523115.2</v>
      </c>
      <c r="V15" s="66">
        <v>0</v>
      </c>
      <c r="W15" s="66">
        <v>3555848.7600000002</v>
      </c>
      <c r="X15" s="66">
        <v>5376803.8300000001</v>
      </c>
      <c r="Y15" s="66">
        <v>0</v>
      </c>
      <c r="Z15" s="66">
        <v>5509198.9100000001</v>
      </c>
      <c r="AA15" s="66">
        <v>73340113.950000033</v>
      </c>
      <c r="AB15" s="66">
        <v>0</v>
      </c>
      <c r="AC15" s="66">
        <v>74888314.320000008</v>
      </c>
      <c r="AD15" s="66">
        <v>3494117.7600000007</v>
      </c>
      <c r="AE15" s="66">
        <v>0</v>
      </c>
      <c r="AF15" s="66">
        <v>3574927.4700000007</v>
      </c>
      <c r="AG15" s="66">
        <v>7074099.3600000003</v>
      </c>
      <c r="AH15" s="66">
        <v>0</v>
      </c>
      <c r="AI15" s="66">
        <v>7069330.5899999999</v>
      </c>
      <c r="AJ15" s="66">
        <v>2255951.4000000004</v>
      </c>
      <c r="AK15" s="66">
        <v>22527.87</v>
      </c>
      <c r="AL15" s="66">
        <v>2286577.6799999997</v>
      </c>
      <c r="AM15" s="66"/>
      <c r="AN15" s="66"/>
      <c r="AO15" s="66"/>
      <c r="AP15" s="66">
        <v>2169633.54</v>
      </c>
      <c r="AQ15" s="66">
        <v>0</v>
      </c>
      <c r="AR15" s="66">
        <v>2217199.15</v>
      </c>
      <c r="AS15" s="66">
        <v>14581355.119999997</v>
      </c>
      <c r="AT15" s="66">
        <v>0</v>
      </c>
      <c r="AU15" s="66">
        <v>14618921.939999998</v>
      </c>
      <c r="AV15" s="66">
        <v>9765227.4299999978</v>
      </c>
      <c r="AW15" s="66">
        <v>0</v>
      </c>
      <c r="AX15" s="66">
        <v>9993159.9299999997</v>
      </c>
      <c r="AY15" s="66">
        <v>1039189.1</v>
      </c>
      <c r="AZ15" s="66">
        <v>0</v>
      </c>
      <c r="BA15" s="66">
        <v>999528.19000000006</v>
      </c>
      <c r="BB15" s="66">
        <v>57011.89</v>
      </c>
      <c r="BC15" s="66">
        <v>0</v>
      </c>
      <c r="BD15" s="66">
        <v>59352.59</v>
      </c>
      <c r="BE15" s="66">
        <v>1943044.9299999997</v>
      </c>
      <c r="BF15" s="66">
        <v>0</v>
      </c>
      <c r="BG15" s="66">
        <v>1948252.4200000004</v>
      </c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93">
        <f>+C15+F15+I15+L15+O15+R15+U15+X15+AA15+AD15+AG15+AJ15+AM15+AP15+AS15+AV15+AY15+BB15+BE15+BH15+BK15+BN15+BR16</f>
        <v>260187125.61000004</v>
      </c>
      <c r="BV15" s="93">
        <f>+D15+G15+J15+M15+P15+S15+V15+Y15+AB15+AE15+AH15+AK15+AN15+AQ15+AT15+AW15+AZ15+BC15+BF15+BI15+BL15+BO15+BS16</f>
        <v>230150.27000000002</v>
      </c>
      <c r="BW15" s="93">
        <f>+E15+H15+K15+N15+Q15+T15+W15+Z15+AC15+AF15+AI15+AL15+AO15+AR15+AU15+AX15+BA15+BD15+BG15+BJ15+BM15+BQ16+BS15</f>
        <v>260664017.31000003</v>
      </c>
      <c r="BY15" s="11"/>
      <c r="BZ15" s="11"/>
      <c r="CA15" s="11"/>
    </row>
    <row r="16" spans="1:79" s="75" customFormat="1" x14ac:dyDescent="0.2">
      <c r="A16" s="72" t="s">
        <v>134</v>
      </c>
      <c r="B16" s="92" t="s">
        <v>75</v>
      </c>
      <c r="C16" s="73">
        <v>21016137.199999999</v>
      </c>
      <c r="D16" s="74">
        <v>10777.86</v>
      </c>
      <c r="E16" s="66">
        <v>21079395.77</v>
      </c>
      <c r="F16" s="73">
        <v>5094.92</v>
      </c>
      <c r="G16" s="66">
        <v>0</v>
      </c>
      <c r="H16" s="66">
        <v>7196.12</v>
      </c>
      <c r="I16" s="66"/>
      <c r="J16" s="66"/>
      <c r="K16" s="66"/>
      <c r="L16" s="66">
        <v>0</v>
      </c>
      <c r="M16" s="66">
        <v>0</v>
      </c>
      <c r="N16" s="66">
        <v>0</v>
      </c>
      <c r="O16" s="66">
        <v>2239.41</v>
      </c>
      <c r="P16" s="66">
        <v>0</v>
      </c>
      <c r="Q16" s="66">
        <v>671.5</v>
      </c>
      <c r="R16" s="66">
        <v>3994.08</v>
      </c>
      <c r="S16" s="66">
        <v>0</v>
      </c>
      <c r="T16" s="66">
        <v>1003.25</v>
      </c>
      <c r="U16" s="66">
        <v>0</v>
      </c>
      <c r="V16" s="66">
        <v>0</v>
      </c>
      <c r="W16" s="66">
        <v>2600</v>
      </c>
      <c r="X16" s="66">
        <v>0</v>
      </c>
      <c r="Y16" s="66">
        <v>0</v>
      </c>
      <c r="Z16" s="66">
        <v>0</v>
      </c>
      <c r="AA16" s="66">
        <v>20308.809999999998</v>
      </c>
      <c r="AB16" s="66">
        <v>0</v>
      </c>
      <c r="AC16" s="66">
        <v>31661.24</v>
      </c>
      <c r="AD16" s="66">
        <v>4046745</v>
      </c>
      <c r="AE16" s="66">
        <v>0</v>
      </c>
      <c r="AF16" s="66">
        <v>4080219.54</v>
      </c>
      <c r="AG16" s="66">
        <v>33192.089999999997</v>
      </c>
      <c r="AH16" s="66">
        <v>0</v>
      </c>
      <c r="AI16" s="66">
        <v>30117.870000000003</v>
      </c>
      <c r="AJ16" s="66">
        <v>15996.63</v>
      </c>
      <c r="AK16" s="66">
        <v>1459.88</v>
      </c>
      <c r="AL16" s="66">
        <v>18931.89</v>
      </c>
      <c r="AM16" s="66"/>
      <c r="AN16" s="66"/>
      <c r="AO16" s="66"/>
      <c r="AP16" s="66">
        <v>0</v>
      </c>
      <c r="AQ16" s="66">
        <v>0</v>
      </c>
      <c r="AR16" s="66">
        <v>0</v>
      </c>
      <c r="AS16" s="66">
        <v>879916.95</v>
      </c>
      <c r="AT16" s="66">
        <v>0</v>
      </c>
      <c r="AU16" s="66">
        <v>882100.57</v>
      </c>
      <c r="AV16" s="66">
        <v>211677.86999999997</v>
      </c>
      <c r="AW16" s="66">
        <v>42205.66</v>
      </c>
      <c r="AX16" s="66">
        <v>238812.5</v>
      </c>
      <c r="AY16" s="66">
        <v>3476.6</v>
      </c>
      <c r="AZ16" s="66">
        <v>0</v>
      </c>
      <c r="BA16" s="66">
        <v>0</v>
      </c>
      <c r="BB16" s="66"/>
      <c r="BC16" s="66"/>
      <c r="BD16" s="66"/>
      <c r="BE16" s="66">
        <v>26510.04</v>
      </c>
      <c r="BF16" s="66">
        <v>0</v>
      </c>
      <c r="BG16" s="66">
        <v>30110.76</v>
      </c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93">
        <f t="shared" ref="BU16:BV24" si="0">+C16+F16+I16+L16+O16+R16+U16+X16+AA16+AD16+AG16+AJ16+AM16+AP16+AS16+AV16+AY16+BB16+BE16+BH16+BK16+BN16+BR17</f>
        <v>26265289.599999998</v>
      </c>
      <c r="BV16" s="93">
        <f t="shared" si="0"/>
        <v>54443.400000000009</v>
      </c>
      <c r="BW16" s="93">
        <f t="shared" ref="BW16:BW24" si="1">+E16+H16+K16+N16+Q16+T16+W16+Z16+AC16+AF16+AI16+AL16+AO16+AR16+AU16+AX16+BA16+BD16+BG16+BJ16+BM16+BQ17+BS16</f>
        <v>26402821.010000002</v>
      </c>
      <c r="BY16" s="11"/>
      <c r="BZ16" s="11"/>
      <c r="CA16" s="11"/>
    </row>
    <row r="17" spans="1:77" x14ac:dyDescent="0.2">
      <c r="A17" s="72" t="s">
        <v>135</v>
      </c>
      <c r="B17" s="92" t="s">
        <v>76</v>
      </c>
      <c r="C17" s="73">
        <v>94102104.359999985</v>
      </c>
      <c r="D17" s="66">
        <v>6281874.5100000007</v>
      </c>
      <c r="E17" s="66">
        <v>97712204.739999995</v>
      </c>
      <c r="F17" s="73">
        <v>589677.88</v>
      </c>
      <c r="G17" s="66">
        <v>0</v>
      </c>
      <c r="H17" s="66">
        <v>95861.52</v>
      </c>
      <c r="I17" s="66"/>
      <c r="J17" s="66"/>
      <c r="K17" s="66"/>
      <c r="L17" s="66">
        <v>47739.8</v>
      </c>
      <c r="M17" s="66">
        <v>0</v>
      </c>
      <c r="N17" s="66">
        <v>19425.939999999999</v>
      </c>
      <c r="O17" s="66">
        <v>635333.29</v>
      </c>
      <c r="P17" s="66">
        <v>0</v>
      </c>
      <c r="Q17" s="66">
        <v>615992.01</v>
      </c>
      <c r="R17" s="66">
        <v>1054.4000000000001</v>
      </c>
      <c r="S17" s="66">
        <v>0</v>
      </c>
      <c r="T17" s="66">
        <v>921.32</v>
      </c>
      <c r="U17" s="66">
        <v>14910718.620000001</v>
      </c>
      <c r="V17" s="66">
        <v>74728.67</v>
      </c>
      <c r="W17" s="66">
        <v>13934390.550000001</v>
      </c>
      <c r="X17" s="66">
        <v>244749.02999999997</v>
      </c>
      <c r="Y17" s="66">
        <v>131918.07999999999</v>
      </c>
      <c r="Z17" s="66">
        <v>209540.88</v>
      </c>
      <c r="AA17" s="66">
        <v>13496659.570000002</v>
      </c>
      <c r="AB17" s="66">
        <v>614733.47</v>
      </c>
      <c r="AC17" s="66">
        <v>13483808.710000008</v>
      </c>
      <c r="AD17" s="66">
        <v>308824930.19</v>
      </c>
      <c r="AE17" s="66">
        <v>0</v>
      </c>
      <c r="AF17" s="66">
        <v>335027957.09999996</v>
      </c>
      <c r="AG17" s="66">
        <v>10259044.41</v>
      </c>
      <c r="AH17" s="66">
        <v>209224.86000000002</v>
      </c>
      <c r="AI17" s="66">
        <v>10771732.249999998</v>
      </c>
      <c r="AJ17" s="66">
        <v>49836.58</v>
      </c>
      <c r="AK17" s="66">
        <v>5000</v>
      </c>
      <c r="AL17" s="66">
        <v>225790.85</v>
      </c>
      <c r="AM17" s="66"/>
      <c r="AN17" s="66"/>
      <c r="AO17" s="66"/>
      <c r="AP17" s="66">
        <v>17739801.390000001</v>
      </c>
      <c r="AQ17" s="66">
        <v>2091814.7</v>
      </c>
      <c r="AR17" s="66">
        <v>17595893.900000002</v>
      </c>
      <c r="AS17" s="66">
        <v>5982287.54</v>
      </c>
      <c r="AT17" s="66">
        <v>252958.07</v>
      </c>
      <c r="AU17" s="66">
        <v>5122873.5300000012</v>
      </c>
      <c r="AV17" s="66">
        <v>2495479.2200000002</v>
      </c>
      <c r="AW17" s="66">
        <v>56933.119999999995</v>
      </c>
      <c r="AX17" s="66">
        <v>2506741.9300000002</v>
      </c>
      <c r="AY17" s="66">
        <v>34802.1</v>
      </c>
      <c r="AZ17" s="66">
        <v>34802.1</v>
      </c>
      <c r="BA17" s="66">
        <v>33664.379999999997</v>
      </c>
      <c r="BB17" s="66"/>
      <c r="BC17" s="66"/>
      <c r="BD17" s="66"/>
      <c r="BE17" s="66">
        <v>1903079.5900000003</v>
      </c>
      <c r="BF17" s="66">
        <v>1541.62</v>
      </c>
      <c r="BG17" s="66">
        <v>645604.62999999989</v>
      </c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93">
        <f t="shared" si="0"/>
        <v>471317297.97000003</v>
      </c>
      <c r="BV17" s="93">
        <f t="shared" si="0"/>
        <v>9755529.1999999993</v>
      </c>
      <c r="BW17" s="93">
        <f t="shared" si="1"/>
        <v>498002404.23999995</v>
      </c>
      <c r="BX17" s="75"/>
    </row>
    <row r="18" spans="1:77" x14ac:dyDescent="0.2">
      <c r="A18" s="72" t="s">
        <v>136</v>
      </c>
      <c r="B18" s="92" t="s">
        <v>23</v>
      </c>
      <c r="C18" s="73">
        <v>136931452.78</v>
      </c>
      <c r="D18" s="66">
        <v>6089.98</v>
      </c>
      <c r="E18" s="66">
        <v>132669715.03</v>
      </c>
      <c r="F18" s="73">
        <v>400000</v>
      </c>
      <c r="G18" s="66">
        <v>0</v>
      </c>
      <c r="H18" s="66">
        <v>400000</v>
      </c>
      <c r="I18" s="66">
        <v>6098973.3899999997</v>
      </c>
      <c r="J18" s="66">
        <v>0</v>
      </c>
      <c r="K18" s="66">
        <v>5628600</v>
      </c>
      <c r="L18" s="66">
        <v>240265446.71000004</v>
      </c>
      <c r="M18" s="66">
        <v>565000</v>
      </c>
      <c r="N18" s="66">
        <v>264823644.60000002</v>
      </c>
      <c r="O18" s="66">
        <v>95992411.099999994</v>
      </c>
      <c r="P18" s="66">
        <v>1388611.1099999999</v>
      </c>
      <c r="Q18" s="66">
        <v>91954393.010000005</v>
      </c>
      <c r="R18" s="66">
        <v>31534258.650000002</v>
      </c>
      <c r="S18" s="66">
        <v>126372</v>
      </c>
      <c r="T18" s="66">
        <v>27385627.390000001</v>
      </c>
      <c r="U18" s="66">
        <v>60057807.700000003</v>
      </c>
      <c r="V18" s="66">
        <v>-33210</v>
      </c>
      <c r="W18" s="66">
        <v>38824992.859999999</v>
      </c>
      <c r="X18" s="66">
        <v>35327674</v>
      </c>
      <c r="Y18" s="66">
        <v>0</v>
      </c>
      <c r="Z18" s="66">
        <v>36414964.009999998</v>
      </c>
      <c r="AA18" s="66">
        <v>409234994.60999995</v>
      </c>
      <c r="AB18" s="66">
        <v>1622684.8</v>
      </c>
      <c r="AC18" s="66">
        <v>415835789.73000002</v>
      </c>
      <c r="AD18" s="66">
        <v>53276499.789999999</v>
      </c>
      <c r="AE18" s="66">
        <v>0</v>
      </c>
      <c r="AF18" s="66">
        <v>62387996.74000001</v>
      </c>
      <c r="AG18" s="66">
        <v>14943331.499999998</v>
      </c>
      <c r="AH18" s="66">
        <v>10000</v>
      </c>
      <c r="AI18" s="66">
        <v>11895825.789999999</v>
      </c>
      <c r="AJ18" s="66">
        <v>511677518.51000041</v>
      </c>
      <c r="AK18" s="66">
        <v>1698433.6599999997</v>
      </c>
      <c r="AL18" s="66">
        <v>516151150.86000007</v>
      </c>
      <c r="AM18" s="66">
        <v>4052021269.5199986</v>
      </c>
      <c r="AN18" s="66">
        <v>16019697</v>
      </c>
      <c r="AO18" s="66">
        <v>4197289033.8399992</v>
      </c>
      <c r="AP18" s="66">
        <v>117447542.36</v>
      </c>
      <c r="AQ18" s="66">
        <v>1445000</v>
      </c>
      <c r="AR18" s="66">
        <v>98091291.949999988</v>
      </c>
      <c r="AS18" s="66">
        <v>221492346.2100001</v>
      </c>
      <c r="AT18" s="66">
        <v>8978807.3900000006</v>
      </c>
      <c r="AU18" s="66">
        <v>242623756.64000002</v>
      </c>
      <c r="AV18" s="66">
        <v>239250213.93000004</v>
      </c>
      <c r="AW18" s="66">
        <v>259438.43</v>
      </c>
      <c r="AX18" s="66">
        <v>237470940.55000001</v>
      </c>
      <c r="AY18" s="66">
        <v>887036.25</v>
      </c>
      <c r="AZ18" s="66">
        <v>0</v>
      </c>
      <c r="BA18" s="66">
        <v>624937.92000000004</v>
      </c>
      <c r="BB18" s="66">
        <v>1071590111.96</v>
      </c>
      <c r="BC18" s="66">
        <v>0</v>
      </c>
      <c r="BD18" s="66">
        <v>1160264783.8199999</v>
      </c>
      <c r="BE18" s="66">
        <v>1224019.21</v>
      </c>
      <c r="BF18" s="66">
        <v>0</v>
      </c>
      <c r="BG18" s="66">
        <v>892395</v>
      </c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93">
        <f t="shared" si="0"/>
        <v>7299652908.1799994</v>
      </c>
      <c r="BV18" s="93">
        <f t="shared" si="0"/>
        <v>32086924.369999997</v>
      </c>
      <c r="BW18" s="93">
        <f t="shared" si="1"/>
        <v>7541629839.7399988</v>
      </c>
      <c r="BX18" s="75"/>
    </row>
    <row r="19" spans="1:77" x14ac:dyDescent="0.2">
      <c r="A19" s="72" t="s">
        <v>137</v>
      </c>
      <c r="B19" s="92" t="s">
        <v>77</v>
      </c>
      <c r="C19" s="73">
        <v>19054.88</v>
      </c>
      <c r="D19" s="66">
        <v>0</v>
      </c>
      <c r="E19" s="66">
        <v>19004.88</v>
      </c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93">
        <f t="shared" si="0"/>
        <v>19054.88</v>
      </c>
      <c r="BV19" s="93">
        <f t="shared" si="0"/>
        <v>0</v>
      </c>
      <c r="BW19" s="93">
        <f t="shared" si="1"/>
        <v>19004.88</v>
      </c>
      <c r="BX19" s="75"/>
    </row>
    <row r="20" spans="1:77" x14ac:dyDescent="0.2">
      <c r="A20" s="72" t="s">
        <v>138</v>
      </c>
      <c r="B20" s="92" t="s">
        <v>78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93">
        <f t="shared" si="0"/>
        <v>0</v>
      </c>
      <c r="BV20" s="93">
        <f t="shared" si="0"/>
        <v>0</v>
      </c>
      <c r="BW20" s="93">
        <f t="shared" si="1"/>
        <v>0</v>
      </c>
      <c r="BX20" s="75"/>
    </row>
    <row r="21" spans="1:77" x14ac:dyDescent="0.2">
      <c r="A21" s="72" t="s">
        <v>139</v>
      </c>
      <c r="B21" s="92" t="s">
        <v>79</v>
      </c>
      <c r="C21" s="73">
        <v>168821.26999999996</v>
      </c>
      <c r="D21" s="66">
        <v>0</v>
      </c>
      <c r="E21" s="66">
        <v>95436.57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>
        <v>9.19</v>
      </c>
      <c r="AB21" s="66">
        <v>0</v>
      </c>
      <c r="AC21" s="66">
        <v>9.19</v>
      </c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>
        <v>55222984.049999997</v>
      </c>
      <c r="BL21" s="66">
        <v>0</v>
      </c>
      <c r="BM21" s="66">
        <v>55222984.049999997</v>
      </c>
      <c r="BN21" s="66"/>
      <c r="BO21" s="66"/>
      <c r="BP21" s="66"/>
      <c r="BQ21" s="66"/>
      <c r="BR21" s="66"/>
      <c r="BS21" s="66"/>
      <c r="BT21" s="66"/>
      <c r="BU21" s="93">
        <f t="shared" si="0"/>
        <v>55391814.509999998</v>
      </c>
      <c r="BV21" s="93">
        <f t="shared" si="0"/>
        <v>0</v>
      </c>
      <c r="BW21" s="93">
        <f t="shared" si="1"/>
        <v>55318429.809999995</v>
      </c>
      <c r="BX21" s="75"/>
    </row>
    <row r="22" spans="1:77" x14ac:dyDescent="0.2">
      <c r="A22" s="72" t="s">
        <v>140</v>
      </c>
      <c r="B22" s="92" t="s">
        <v>80</v>
      </c>
      <c r="C22" s="73">
        <v>999.99</v>
      </c>
      <c r="D22" s="66">
        <v>0</v>
      </c>
      <c r="E22" s="66">
        <v>3999.9799999999996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93">
        <f t="shared" si="0"/>
        <v>999.99</v>
      </c>
      <c r="BV22" s="93">
        <f t="shared" si="0"/>
        <v>0</v>
      </c>
      <c r="BW22" s="93">
        <f t="shared" si="1"/>
        <v>3999.9799999999996</v>
      </c>
      <c r="BX22" s="75"/>
    </row>
    <row r="23" spans="1:77" x14ac:dyDescent="0.2">
      <c r="A23" s="72" t="s">
        <v>141</v>
      </c>
      <c r="B23" s="92" t="s">
        <v>81</v>
      </c>
      <c r="C23" s="73">
        <v>670634652.40999997</v>
      </c>
      <c r="D23" s="66">
        <v>0</v>
      </c>
      <c r="E23" s="66">
        <v>667551032.13000011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>
        <v>190199.97</v>
      </c>
      <c r="V23" s="66">
        <v>0</v>
      </c>
      <c r="W23" s="66">
        <v>190199.97</v>
      </c>
      <c r="X23" s="66"/>
      <c r="Y23" s="66"/>
      <c r="Z23" s="66"/>
      <c r="AA23" s="66">
        <v>20890.990000000002</v>
      </c>
      <c r="AB23" s="66">
        <v>0</v>
      </c>
      <c r="AC23" s="66">
        <v>3993.52</v>
      </c>
      <c r="AD23" s="66">
        <v>1835009.7</v>
      </c>
      <c r="AE23" s="66">
        <v>0</v>
      </c>
      <c r="AF23" s="66">
        <v>0</v>
      </c>
      <c r="AG23" s="66"/>
      <c r="AH23" s="66"/>
      <c r="AI23" s="66"/>
      <c r="AJ23" s="66">
        <v>583468.19999999995</v>
      </c>
      <c r="AK23" s="66">
        <v>205108.86</v>
      </c>
      <c r="AL23" s="66">
        <v>133774.16</v>
      </c>
      <c r="AM23" s="66">
        <v>2577798.6399999997</v>
      </c>
      <c r="AN23" s="66">
        <v>0</v>
      </c>
      <c r="AO23" s="66">
        <v>2552398.6399999997</v>
      </c>
      <c r="AP23" s="66">
        <v>124699.65</v>
      </c>
      <c r="AQ23" s="66">
        <v>0</v>
      </c>
      <c r="AR23" s="66">
        <v>199.65</v>
      </c>
      <c r="AS23" s="66"/>
      <c r="AT23" s="66"/>
      <c r="AU23" s="66"/>
      <c r="AV23" s="66">
        <v>6859.02</v>
      </c>
      <c r="AW23" s="66">
        <v>0</v>
      </c>
      <c r="AX23" s="66">
        <v>6859.02</v>
      </c>
      <c r="AY23" s="66">
        <v>48440.98</v>
      </c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93">
        <f t="shared" si="0"/>
        <v>676022019.56000006</v>
      </c>
      <c r="BV23" s="93">
        <f t="shared" si="0"/>
        <v>205108.86</v>
      </c>
      <c r="BW23" s="93">
        <f t="shared" si="1"/>
        <v>670438457.09000003</v>
      </c>
      <c r="BX23" s="75"/>
    </row>
    <row r="24" spans="1:77" x14ac:dyDescent="0.2">
      <c r="A24" s="72" t="s">
        <v>142</v>
      </c>
      <c r="B24" s="92" t="s">
        <v>82</v>
      </c>
      <c r="C24" s="73">
        <v>7837858.25</v>
      </c>
      <c r="D24" s="66">
        <v>0</v>
      </c>
      <c r="E24" s="66">
        <v>6521013.3999999994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>
        <v>13534</v>
      </c>
      <c r="AB24" s="66">
        <v>0</v>
      </c>
      <c r="AC24" s="66">
        <v>12634</v>
      </c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>
        <v>217363.75</v>
      </c>
      <c r="AQ24" s="66">
        <v>0</v>
      </c>
      <c r="AR24" s="66">
        <v>152242.56</v>
      </c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93">
        <f t="shared" si="0"/>
        <v>8068756</v>
      </c>
      <c r="BV24" s="93">
        <f t="shared" si="0"/>
        <v>0</v>
      </c>
      <c r="BW24" s="93">
        <f t="shared" si="1"/>
        <v>6685889.959999999</v>
      </c>
      <c r="BX24" s="75"/>
    </row>
    <row r="25" spans="1:77" s="97" customFormat="1" ht="13.5" thickBot="1" x14ac:dyDescent="0.25">
      <c r="A25" s="94">
        <v>100</v>
      </c>
      <c r="B25" s="95" t="s">
        <v>83</v>
      </c>
      <c r="C25" s="96">
        <f t="shared" ref="C25:BN25" si="2">SUM(C15:C24)</f>
        <v>1060757425.1199999</v>
      </c>
      <c r="D25" s="96">
        <f t="shared" si="2"/>
        <v>6506364.7500000009</v>
      </c>
      <c r="E25" s="96">
        <f t="shared" si="2"/>
        <v>1053971052.9600002</v>
      </c>
      <c r="F25" s="96">
        <f t="shared" si="2"/>
        <v>1074337.3</v>
      </c>
      <c r="G25" s="96">
        <f t="shared" si="2"/>
        <v>0</v>
      </c>
      <c r="H25" s="96">
        <f t="shared" si="2"/>
        <v>569205.34</v>
      </c>
      <c r="I25" s="96">
        <f t="shared" si="2"/>
        <v>6098973.3899999997</v>
      </c>
      <c r="J25" s="96">
        <f t="shared" si="2"/>
        <v>0</v>
      </c>
      <c r="K25" s="96">
        <f t="shared" si="2"/>
        <v>5628688.2300000004</v>
      </c>
      <c r="L25" s="96">
        <f t="shared" si="2"/>
        <v>242437818.75000003</v>
      </c>
      <c r="M25" s="96">
        <f t="shared" si="2"/>
        <v>565000</v>
      </c>
      <c r="N25" s="96">
        <f t="shared" si="2"/>
        <v>267000153.84000003</v>
      </c>
      <c r="O25" s="96">
        <f t="shared" si="2"/>
        <v>99386456.379999995</v>
      </c>
      <c r="P25" s="96">
        <f t="shared" si="2"/>
        <v>1388611.1099999999</v>
      </c>
      <c r="Q25" s="96">
        <f t="shared" si="2"/>
        <v>95396439.609999999</v>
      </c>
      <c r="R25" s="96">
        <f t="shared" si="2"/>
        <v>32099755.930000003</v>
      </c>
      <c r="S25" s="96">
        <f t="shared" si="2"/>
        <v>126372</v>
      </c>
      <c r="T25" s="96">
        <f t="shared" si="2"/>
        <v>27963004.539999999</v>
      </c>
      <c r="U25" s="96">
        <f t="shared" si="2"/>
        <v>78681841.49000001</v>
      </c>
      <c r="V25" s="96">
        <f t="shared" si="2"/>
        <v>41518.67</v>
      </c>
      <c r="W25" s="96">
        <f t="shared" si="2"/>
        <v>56508032.140000001</v>
      </c>
      <c r="X25" s="96">
        <f t="shared" si="2"/>
        <v>40949226.859999999</v>
      </c>
      <c r="Y25" s="96">
        <f t="shared" si="2"/>
        <v>131918.07999999999</v>
      </c>
      <c r="Z25" s="96">
        <f t="shared" si="2"/>
        <v>42133703.799999997</v>
      </c>
      <c r="AA25" s="96">
        <f t="shared" si="2"/>
        <v>496126511.12</v>
      </c>
      <c r="AB25" s="96">
        <f t="shared" si="2"/>
        <v>2237418.27</v>
      </c>
      <c r="AC25" s="96">
        <f t="shared" si="2"/>
        <v>504256210.70999998</v>
      </c>
      <c r="AD25" s="96">
        <f t="shared" si="2"/>
        <v>371477302.44</v>
      </c>
      <c r="AE25" s="96">
        <f t="shared" si="2"/>
        <v>0</v>
      </c>
      <c r="AF25" s="96">
        <f t="shared" si="2"/>
        <v>405071100.84999996</v>
      </c>
      <c r="AG25" s="96">
        <f t="shared" si="2"/>
        <v>32309667.359999999</v>
      </c>
      <c r="AH25" s="96">
        <f t="shared" si="2"/>
        <v>219224.86000000002</v>
      </c>
      <c r="AI25" s="96">
        <f t="shared" si="2"/>
        <v>29767006.499999996</v>
      </c>
      <c r="AJ25" s="96">
        <f t="shared" si="2"/>
        <v>514582771.32000041</v>
      </c>
      <c r="AK25" s="96">
        <f t="shared" si="2"/>
        <v>1932530.2699999996</v>
      </c>
      <c r="AL25" s="96">
        <f t="shared" si="2"/>
        <v>518816225.44000012</v>
      </c>
      <c r="AM25" s="96">
        <f t="shared" si="2"/>
        <v>4054599068.1599984</v>
      </c>
      <c r="AN25" s="96">
        <f t="shared" si="2"/>
        <v>16019697</v>
      </c>
      <c r="AO25" s="96">
        <f t="shared" si="2"/>
        <v>4199841432.4799991</v>
      </c>
      <c r="AP25" s="96">
        <f t="shared" si="2"/>
        <v>137699040.69</v>
      </c>
      <c r="AQ25" s="96">
        <f t="shared" si="2"/>
        <v>3536814.7</v>
      </c>
      <c r="AR25" s="96">
        <f t="shared" si="2"/>
        <v>118056827.20999999</v>
      </c>
      <c r="AS25" s="96">
        <f t="shared" si="2"/>
        <v>242935905.82000008</v>
      </c>
      <c r="AT25" s="96">
        <f t="shared" si="2"/>
        <v>9231765.4600000009</v>
      </c>
      <c r="AU25" s="96">
        <f t="shared" si="2"/>
        <v>263247652.68000001</v>
      </c>
      <c r="AV25" s="96">
        <f t="shared" si="2"/>
        <v>251729457.47000006</v>
      </c>
      <c r="AW25" s="96">
        <f t="shared" si="2"/>
        <v>358577.20999999996</v>
      </c>
      <c r="AX25" s="96">
        <f t="shared" si="2"/>
        <v>250216513.93000004</v>
      </c>
      <c r="AY25" s="96">
        <f t="shared" si="2"/>
        <v>2012945.03</v>
      </c>
      <c r="AZ25" s="96">
        <f t="shared" si="2"/>
        <v>34802.1</v>
      </c>
      <c r="BA25" s="96">
        <f t="shared" si="2"/>
        <v>1658130.4900000002</v>
      </c>
      <c r="BB25" s="96">
        <f t="shared" si="2"/>
        <v>1071647123.85</v>
      </c>
      <c r="BC25" s="96">
        <f t="shared" si="2"/>
        <v>0</v>
      </c>
      <c r="BD25" s="96">
        <f t="shared" si="2"/>
        <v>1160324136.4099998</v>
      </c>
      <c r="BE25" s="96">
        <f t="shared" si="2"/>
        <v>5096653.7699999996</v>
      </c>
      <c r="BF25" s="96">
        <f t="shared" si="2"/>
        <v>1541.62</v>
      </c>
      <c r="BG25" s="96">
        <f t="shared" si="2"/>
        <v>3516362.8100000005</v>
      </c>
      <c r="BH25" s="96">
        <f t="shared" si="2"/>
        <v>0</v>
      </c>
      <c r="BI25" s="96">
        <f t="shared" si="2"/>
        <v>0</v>
      </c>
      <c r="BJ25" s="96">
        <f t="shared" si="2"/>
        <v>0</v>
      </c>
      <c r="BK25" s="96">
        <f t="shared" si="2"/>
        <v>55222984.049999997</v>
      </c>
      <c r="BL25" s="96">
        <f t="shared" si="2"/>
        <v>0</v>
      </c>
      <c r="BM25" s="96">
        <f t="shared" si="2"/>
        <v>55222984.049999997</v>
      </c>
      <c r="BN25" s="96">
        <f t="shared" si="2"/>
        <v>0</v>
      </c>
      <c r="BO25" s="96">
        <f t="shared" ref="BO25:BW25" si="3">SUM(BO15:BO24)</f>
        <v>0</v>
      </c>
      <c r="BP25" s="96">
        <f t="shared" si="3"/>
        <v>0</v>
      </c>
      <c r="BQ25" s="96">
        <f t="shared" si="3"/>
        <v>0</v>
      </c>
      <c r="BR25" s="96">
        <f t="shared" si="3"/>
        <v>0</v>
      </c>
      <c r="BS25" s="96">
        <f t="shared" si="3"/>
        <v>0</v>
      </c>
      <c r="BT25" s="96"/>
      <c r="BU25" s="96">
        <f t="shared" si="3"/>
        <v>8796925266.2999992</v>
      </c>
      <c r="BV25" s="96">
        <f t="shared" si="3"/>
        <v>42332156.099999994</v>
      </c>
      <c r="BW25" s="96">
        <f t="shared" si="3"/>
        <v>9059164864.0199986</v>
      </c>
      <c r="BY25" s="98"/>
    </row>
    <row r="26" spans="1:77" ht="13.5" thickTop="1" x14ac:dyDescent="0.2">
      <c r="A26" s="76"/>
      <c r="B26" s="99"/>
      <c r="C26" s="77"/>
      <c r="D26" s="77"/>
      <c r="E26" s="77"/>
      <c r="F26" s="77"/>
      <c r="G26" s="77"/>
      <c r="H26" s="77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77"/>
      <c r="BV26" s="77"/>
      <c r="BW26" s="77"/>
    </row>
    <row r="27" spans="1:77" x14ac:dyDescent="0.2">
      <c r="A27" s="7"/>
      <c r="B27" s="67" t="s">
        <v>84</v>
      </c>
      <c r="C27" s="91"/>
      <c r="D27" s="68"/>
      <c r="E27" s="68"/>
      <c r="F27" s="68"/>
      <c r="G27" s="69"/>
      <c r="H27" s="69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71"/>
      <c r="BV27" s="71"/>
      <c r="BW27" s="71"/>
    </row>
    <row r="28" spans="1:77" s="80" customFormat="1" x14ac:dyDescent="0.2">
      <c r="A28" s="78" t="s">
        <v>143</v>
      </c>
      <c r="B28" s="100" t="s">
        <v>85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93">
        <f>+C28+F28+I28+L28+O28+R28+U28+X28+AA28+AD28+AG28+AJ28+AM28+AP28+AS28+AV28+AY28+BB28+BE28+BH28+BK28+BN28+BQ28</f>
        <v>0</v>
      </c>
      <c r="BV28" s="93">
        <f t="shared" ref="BV28:BW32" si="4">+D28+G28+J28+M28+P28+S28+V28+Y28+AB28+AE28+AH28+AK28+AN28+AQ28+AT28+AW28+AZ28+BC28+BF28+BI28+BL28+BO28+BR28</f>
        <v>0</v>
      </c>
      <c r="BW28" s="93">
        <f t="shared" si="4"/>
        <v>0</v>
      </c>
      <c r="BX28" s="79"/>
    </row>
    <row r="29" spans="1:77" s="80" customFormat="1" x14ac:dyDescent="0.2">
      <c r="A29" s="78" t="s">
        <v>144</v>
      </c>
      <c r="B29" s="100" t="s">
        <v>86</v>
      </c>
      <c r="C29" s="66">
        <v>32111818.130000003</v>
      </c>
      <c r="D29" s="66">
        <v>8416971.5299999993</v>
      </c>
      <c r="E29" s="66">
        <v>39345751.439999998</v>
      </c>
      <c r="F29" s="66"/>
      <c r="G29" s="66"/>
      <c r="H29" s="66"/>
      <c r="I29" s="66"/>
      <c r="J29" s="66"/>
      <c r="K29" s="66"/>
      <c r="L29" s="66">
        <v>104197.35</v>
      </c>
      <c r="M29" s="66">
        <v>0</v>
      </c>
      <c r="N29" s="66">
        <v>132328</v>
      </c>
      <c r="O29" s="66">
        <v>198140.01</v>
      </c>
      <c r="P29" s="66">
        <v>4671.1000000000004</v>
      </c>
      <c r="Q29" s="66">
        <v>94121.989999999991</v>
      </c>
      <c r="R29" s="66"/>
      <c r="S29" s="66"/>
      <c r="T29" s="66"/>
      <c r="U29" s="66">
        <v>410052.19999999995</v>
      </c>
      <c r="V29" s="66">
        <v>87673.87</v>
      </c>
      <c r="W29" s="66">
        <v>179044.05000000002</v>
      </c>
      <c r="X29" s="66">
        <v>177324.75</v>
      </c>
      <c r="Y29" s="66">
        <v>177324.75</v>
      </c>
      <c r="Z29" s="66">
        <v>68463.960000000006</v>
      </c>
      <c r="AA29" s="66">
        <v>47915616.31000001</v>
      </c>
      <c r="AB29" s="66">
        <v>3960445.04</v>
      </c>
      <c r="AC29" s="66">
        <v>21493276.380000006</v>
      </c>
      <c r="AD29" s="66">
        <v>107220.47</v>
      </c>
      <c r="AE29" s="66">
        <v>3654.14</v>
      </c>
      <c r="AF29" s="66">
        <v>371195.30000000005</v>
      </c>
      <c r="AG29" s="66">
        <v>1934489.63</v>
      </c>
      <c r="AH29" s="66">
        <v>525368.39999999991</v>
      </c>
      <c r="AI29" s="66">
        <v>6513115.7600000007</v>
      </c>
      <c r="AJ29" s="66"/>
      <c r="AK29" s="66"/>
      <c r="AL29" s="66"/>
      <c r="AM29" s="66"/>
      <c r="AN29" s="66"/>
      <c r="AO29" s="66"/>
      <c r="AP29" s="66">
        <v>6818240.1699999999</v>
      </c>
      <c r="AQ29" s="66">
        <v>3306408.08</v>
      </c>
      <c r="AR29" s="66">
        <v>4663736.1500000004</v>
      </c>
      <c r="AS29" s="66"/>
      <c r="AT29" s="66"/>
      <c r="AU29" s="66"/>
      <c r="AV29" s="66"/>
      <c r="AW29" s="66"/>
      <c r="AX29" s="66">
        <v>3959.66</v>
      </c>
      <c r="AY29" s="66"/>
      <c r="AZ29" s="66"/>
      <c r="BA29" s="66"/>
      <c r="BB29" s="66">
        <v>595772.25</v>
      </c>
      <c r="BC29" s="66">
        <v>-409184.6</v>
      </c>
      <c r="BD29" s="66">
        <v>0</v>
      </c>
      <c r="BE29" s="66">
        <v>97390.85</v>
      </c>
      <c r="BF29" s="66">
        <v>0</v>
      </c>
      <c r="BG29" s="66">
        <v>45710.26</v>
      </c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93">
        <f>+C29+F29+I29+L29+O29+R29+U29+X29+AA29+AD29+AG29+AJ29+AM29+AP29+AS29+AV29+AY29+BB29+BE29+BH29+BK29+BN29+BQ29</f>
        <v>90470262.120000005</v>
      </c>
      <c r="BV29" s="93">
        <f t="shared" si="4"/>
        <v>16073332.310000001</v>
      </c>
      <c r="BW29" s="93">
        <f t="shared" si="4"/>
        <v>72910702.950000018</v>
      </c>
      <c r="BX29" s="79"/>
    </row>
    <row r="30" spans="1:77" s="80" customFormat="1" x14ac:dyDescent="0.2">
      <c r="A30" s="78" t="s">
        <v>145</v>
      </c>
      <c r="B30" s="100" t="s">
        <v>87</v>
      </c>
      <c r="C30" s="66">
        <v>1475460.2</v>
      </c>
      <c r="D30" s="66">
        <v>1668</v>
      </c>
      <c r="E30" s="66">
        <v>200000</v>
      </c>
      <c r="F30" s="66"/>
      <c r="G30" s="66"/>
      <c r="H30" s="66"/>
      <c r="I30" s="66">
        <v>17000000</v>
      </c>
      <c r="J30" s="66">
        <v>0</v>
      </c>
      <c r="K30" s="66">
        <v>0</v>
      </c>
      <c r="L30" s="66">
        <v>24067306.050000001</v>
      </c>
      <c r="M30" s="66">
        <v>5218975.72</v>
      </c>
      <c r="N30" s="66">
        <v>9576015.9600000009</v>
      </c>
      <c r="O30" s="66">
        <v>26178285.090000004</v>
      </c>
      <c r="P30" s="66">
        <v>2885294.1799999997</v>
      </c>
      <c r="Q30" s="66">
        <v>26734513.599999998</v>
      </c>
      <c r="R30" s="66">
        <v>13170947.4</v>
      </c>
      <c r="S30" s="66">
        <v>5536502.2200000007</v>
      </c>
      <c r="T30" s="66">
        <v>10420495.35</v>
      </c>
      <c r="U30" s="66">
        <v>3310031.55</v>
      </c>
      <c r="V30" s="66">
        <v>738562.64</v>
      </c>
      <c r="W30" s="66">
        <v>1918595.1800000002</v>
      </c>
      <c r="X30" s="66">
        <v>107133766.81</v>
      </c>
      <c r="Y30" s="66">
        <v>10116560.76</v>
      </c>
      <c r="Z30" s="66">
        <v>89013123.930000007</v>
      </c>
      <c r="AA30" s="66">
        <v>157238928.42000005</v>
      </c>
      <c r="AB30" s="66">
        <v>21428398.370000001</v>
      </c>
      <c r="AC30" s="66">
        <v>153838803.67999998</v>
      </c>
      <c r="AD30" s="66">
        <v>212114026.82000002</v>
      </c>
      <c r="AE30" s="66">
        <v>13467618.74</v>
      </c>
      <c r="AF30" s="66">
        <v>276960964.46000004</v>
      </c>
      <c r="AG30" s="66">
        <v>14299338.459999999</v>
      </c>
      <c r="AH30" s="66">
        <v>1067699.8399999999</v>
      </c>
      <c r="AI30" s="66">
        <v>6737144.1500000004</v>
      </c>
      <c r="AJ30" s="66">
        <v>4887123.59</v>
      </c>
      <c r="AK30" s="66">
        <v>782419.27</v>
      </c>
      <c r="AL30" s="66">
        <v>10453708.960000001</v>
      </c>
      <c r="AM30" s="66">
        <v>90836072.590000004</v>
      </c>
      <c r="AN30" s="66">
        <v>8903285.6900000013</v>
      </c>
      <c r="AO30" s="66">
        <v>94042639.670000002</v>
      </c>
      <c r="AP30" s="66">
        <v>110767999.22999999</v>
      </c>
      <c r="AQ30" s="66">
        <v>22929067.440000005</v>
      </c>
      <c r="AR30" s="66">
        <v>107769473.2</v>
      </c>
      <c r="AS30" s="66">
        <v>2028241.76</v>
      </c>
      <c r="AT30" s="66">
        <v>676307.94</v>
      </c>
      <c r="AU30" s="66">
        <v>791196.66999999993</v>
      </c>
      <c r="AV30" s="66">
        <v>135680129.88</v>
      </c>
      <c r="AW30" s="66">
        <v>567095.18999999994</v>
      </c>
      <c r="AX30" s="66">
        <v>112812731.69999999</v>
      </c>
      <c r="AY30" s="66">
        <v>34027923.359999999</v>
      </c>
      <c r="AZ30" s="66">
        <v>22986809.879999999</v>
      </c>
      <c r="BA30" s="66">
        <v>17908481.879999999</v>
      </c>
      <c r="BB30" s="66">
        <v>13094852.529999997</v>
      </c>
      <c r="BC30" s="66">
        <v>1345430.28</v>
      </c>
      <c r="BD30" s="66">
        <v>7610035.4000000004</v>
      </c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93">
        <f>+C30+F30+I30+L30+O30+R30+U30+X30+AA30+AD30+AG30+AJ30+AM30+AP30+AS30+AV30+AY30+BB30+BE30+BH30+BK30+BN30+BQ30</f>
        <v>967310433.74000025</v>
      </c>
      <c r="BV30" s="93">
        <f t="shared" si="4"/>
        <v>118651696.16</v>
      </c>
      <c r="BW30" s="93">
        <f t="shared" si="4"/>
        <v>926787923.78999996</v>
      </c>
      <c r="BX30" s="79"/>
    </row>
    <row r="31" spans="1:77" s="80" customFormat="1" x14ac:dyDescent="0.2">
      <c r="A31" s="78" t="s">
        <v>146</v>
      </c>
      <c r="B31" s="100" t="s">
        <v>88</v>
      </c>
      <c r="C31" s="66">
        <v>0</v>
      </c>
      <c r="D31" s="66">
        <v>0</v>
      </c>
      <c r="E31" s="66">
        <v>0</v>
      </c>
      <c r="F31" s="66"/>
      <c r="G31" s="66"/>
      <c r="H31" s="66"/>
      <c r="I31" s="66"/>
      <c r="J31" s="66"/>
      <c r="K31" s="66"/>
      <c r="L31" s="66"/>
      <c r="M31" s="66"/>
      <c r="N31" s="66"/>
      <c r="O31" s="66">
        <v>0</v>
      </c>
      <c r="P31" s="66">
        <v>0</v>
      </c>
      <c r="Q31" s="66">
        <v>16777.7</v>
      </c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>
        <v>212887.35</v>
      </c>
      <c r="AH31" s="66">
        <v>112887.35</v>
      </c>
      <c r="AI31" s="66">
        <v>3746434.99</v>
      </c>
      <c r="AJ31" s="66"/>
      <c r="AK31" s="66"/>
      <c r="AL31" s="66"/>
      <c r="AM31" s="66">
        <v>161819690.09999999</v>
      </c>
      <c r="AN31" s="66">
        <v>0</v>
      </c>
      <c r="AO31" s="66">
        <v>169498452.90000001</v>
      </c>
      <c r="AP31" s="66">
        <v>20500000</v>
      </c>
      <c r="AQ31" s="66">
        <v>0</v>
      </c>
      <c r="AR31" s="66">
        <v>35500000</v>
      </c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93">
        <f>+C31+F31+I31+L31+O31+R31+U31+X31+AA31+AD31+AG31+AJ31+AM31+AP31+AS31+AV31+AY31+BB31+BE31+BH31+BK31+BN31+BQ31</f>
        <v>182532577.44999999</v>
      </c>
      <c r="BV31" s="93">
        <f t="shared" si="4"/>
        <v>112887.35</v>
      </c>
      <c r="BW31" s="93">
        <f t="shared" si="4"/>
        <v>208761665.59</v>
      </c>
      <c r="BX31" s="79"/>
    </row>
    <row r="32" spans="1:77" s="80" customFormat="1" x14ac:dyDescent="0.2">
      <c r="A32" s="78" t="s">
        <v>147</v>
      </c>
      <c r="B32" s="100" t="s">
        <v>89</v>
      </c>
      <c r="C32" s="66">
        <v>0</v>
      </c>
      <c r="D32" s="66">
        <v>0</v>
      </c>
      <c r="E32" s="66">
        <v>0</v>
      </c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>
        <v>4105.0600000000004</v>
      </c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93">
        <f>+C32+F32+I32+L32+O32+R32+U32+X32+AA32+AD32+AG32+AJ32+AM32+AP32+AS32+AV32+AY32+BB32+BE32+BH32+BK32+BN32+BQ32</f>
        <v>4105.0600000000004</v>
      </c>
      <c r="BV32" s="93">
        <f t="shared" si="4"/>
        <v>0</v>
      </c>
      <c r="BW32" s="93">
        <f t="shared" si="4"/>
        <v>0</v>
      </c>
      <c r="BX32" s="79"/>
    </row>
    <row r="33" spans="1:77" s="97" customFormat="1" ht="13.5" thickBot="1" x14ac:dyDescent="0.25">
      <c r="A33" s="94">
        <v>200</v>
      </c>
      <c r="B33" s="95" t="s">
        <v>90</v>
      </c>
      <c r="C33" s="96">
        <f t="shared" ref="C33:BN33" si="5">SUM(C28:C32)</f>
        <v>33587278.330000006</v>
      </c>
      <c r="D33" s="96">
        <f t="shared" si="5"/>
        <v>8418639.5299999993</v>
      </c>
      <c r="E33" s="96">
        <f t="shared" si="5"/>
        <v>39545751.439999998</v>
      </c>
      <c r="F33" s="96">
        <f t="shared" si="5"/>
        <v>0</v>
      </c>
      <c r="G33" s="96">
        <f t="shared" si="5"/>
        <v>0</v>
      </c>
      <c r="H33" s="96">
        <f t="shared" si="5"/>
        <v>0</v>
      </c>
      <c r="I33" s="96">
        <f t="shared" si="5"/>
        <v>17000000</v>
      </c>
      <c r="J33" s="96">
        <f t="shared" si="5"/>
        <v>0</v>
      </c>
      <c r="K33" s="96">
        <f t="shared" si="5"/>
        <v>0</v>
      </c>
      <c r="L33" s="96">
        <f t="shared" si="5"/>
        <v>24171503.400000002</v>
      </c>
      <c r="M33" s="96">
        <f t="shared" si="5"/>
        <v>5218975.72</v>
      </c>
      <c r="N33" s="96">
        <f t="shared" si="5"/>
        <v>9708343.9600000009</v>
      </c>
      <c r="O33" s="96">
        <f t="shared" si="5"/>
        <v>26376425.100000005</v>
      </c>
      <c r="P33" s="96">
        <f t="shared" si="5"/>
        <v>2889965.28</v>
      </c>
      <c r="Q33" s="96">
        <f t="shared" si="5"/>
        <v>26845413.289999995</v>
      </c>
      <c r="R33" s="96">
        <f t="shared" si="5"/>
        <v>13170947.4</v>
      </c>
      <c r="S33" s="96">
        <f t="shared" si="5"/>
        <v>5536502.2200000007</v>
      </c>
      <c r="T33" s="96">
        <f t="shared" si="5"/>
        <v>10420495.35</v>
      </c>
      <c r="U33" s="96">
        <f t="shared" si="5"/>
        <v>3720083.75</v>
      </c>
      <c r="V33" s="96">
        <f t="shared" si="5"/>
        <v>826236.51</v>
      </c>
      <c r="W33" s="96">
        <f t="shared" si="5"/>
        <v>2097639.23</v>
      </c>
      <c r="X33" s="96">
        <f t="shared" si="5"/>
        <v>107311091.56</v>
      </c>
      <c r="Y33" s="96">
        <f t="shared" si="5"/>
        <v>10293885.51</v>
      </c>
      <c r="Z33" s="96">
        <f t="shared" si="5"/>
        <v>89081587.890000001</v>
      </c>
      <c r="AA33" s="96">
        <f t="shared" si="5"/>
        <v>205154544.73000005</v>
      </c>
      <c r="AB33" s="96">
        <f t="shared" si="5"/>
        <v>25388843.41</v>
      </c>
      <c r="AC33" s="96">
        <f t="shared" si="5"/>
        <v>175332080.05999997</v>
      </c>
      <c r="AD33" s="96">
        <f t="shared" si="5"/>
        <v>212225352.35000002</v>
      </c>
      <c r="AE33" s="96">
        <f t="shared" si="5"/>
        <v>13471272.880000001</v>
      </c>
      <c r="AF33" s="96">
        <f t="shared" si="5"/>
        <v>277332159.76000005</v>
      </c>
      <c r="AG33" s="96">
        <f t="shared" si="5"/>
        <v>16446715.439999999</v>
      </c>
      <c r="AH33" s="96">
        <f t="shared" si="5"/>
        <v>1705955.5899999999</v>
      </c>
      <c r="AI33" s="96">
        <f t="shared" si="5"/>
        <v>16996694.899999999</v>
      </c>
      <c r="AJ33" s="96">
        <f t="shared" si="5"/>
        <v>4887123.59</v>
      </c>
      <c r="AK33" s="96">
        <f t="shared" si="5"/>
        <v>782419.27</v>
      </c>
      <c r="AL33" s="96">
        <f t="shared" si="5"/>
        <v>10453708.960000001</v>
      </c>
      <c r="AM33" s="96">
        <f t="shared" si="5"/>
        <v>252655762.69</v>
      </c>
      <c r="AN33" s="96">
        <f t="shared" si="5"/>
        <v>8903285.6900000013</v>
      </c>
      <c r="AO33" s="96">
        <f t="shared" si="5"/>
        <v>263541092.56999999</v>
      </c>
      <c r="AP33" s="96">
        <f t="shared" si="5"/>
        <v>138086239.39999998</v>
      </c>
      <c r="AQ33" s="96">
        <f t="shared" si="5"/>
        <v>26235475.520000003</v>
      </c>
      <c r="AR33" s="96">
        <f t="shared" si="5"/>
        <v>147933209.35000002</v>
      </c>
      <c r="AS33" s="96">
        <f t="shared" si="5"/>
        <v>2028241.76</v>
      </c>
      <c r="AT33" s="96">
        <f t="shared" si="5"/>
        <v>676307.94</v>
      </c>
      <c r="AU33" s="96">
        <f t="shared" si="5"/>
        <v>791196.66999999993</v>
      </c>
      <c r="AV33" s="96">
        <f t="shared" si="5"/>
        <v>135680129.88</v>
      </c>
      <c r="AW33" s="96">
        <f t="shared" si="5"/>
        <v>567095.18999999994</v>
      </c>
      <c r="AX33" s="96">
        <f t="shared" si="5"/>
        <v>112816691.35999998</v>
      </c>
      <c r="AY33" s="96">
        <f t="shared" si="5"/>
        <v>34027923.359999999</v>
      </c>
      <c r="AZ33" s="96">
        <f t="shared" si="5"/>
        <v>22986809.879999999</v>
      </c>
      <c r="BA33" s="96">
        <f t="shared" si="5"/>
        <v>17908481.879999999</v>
      </c>
      <c r="BB33" s="96">
        <f t="shared" si="5"/>
        <v>13690624.779999997</v>
      </c>
      <c r="BC33" s="96">
        <f t="shared" si="5"/>
        <v>936245.68</v>
      </c>
      <c r="BD33" s="96">
        <f t="shared" si="5"/>
        <v>7610035.4000000004</v>
      </c>
      <c r="BE33" s="96">
        <f t="shared" si="5"/>
        <v>97390.85</v>
      </c>
      <c r="BF33" s="96">
        <f t="shared" si="5"/>
        <v>0</v>
      </c>
      <c r="BG33" s="96">
        <f t="shared" si="5"/>
        <v>45710.26</v>
      </c>
      <c r="BH33" s="96">
        <f t="shared" si="5"/>
        <v>0</v>
      </c>
      <c r="BI33" s="96">
        <f t="shared" si="5"/>
        <v>0</v>
      </c>
      <c r="BJ33" s="96">
        <f t="shared" si="5"/>
        <v>0</v>
      </c>
      <c r="BK33" s="96">
        <f t="shared" si="5"/>
        <v>0</v>
      </c>
      <c r="BL33" s="96">
        <f t="shared" si="5"/>
        <v>0</v>
      </c>
      <c r="BM33" s="96">
        <f t="shared" si="5"/>
        <v>0</v>
      </c>
      <c r="BN33" s="96">
        <f t="shared" si="5"/>
        <v>0</v>
      </c>
      <c r="BO33" s="96">
        <f t="shared" ref="BO33:BW33" si="6">SUM(BO28:BO32)</f>
        <v>0</v>
      </c>
      <c r="BP33" s="96">
        <f t="shared" si="6"/>
        <v>0</v>
      </c>
      <c r="BQ33" s="96">
        <f t="shared" si="6"/>
        <v>0</v>
      </c>
      <c r="BR33" s="96">
        <f t="shared" si="6"/>
        <v>0</v>
      </c>
      <c r="BS33" s="96">
        <f t="shared" si="6"/>
        <v>0</v>
      </c>
      <c r="BT33" s="96"/>
      <c r="BU33" s="96">
        <f t="shared" si="6"/>
        <v>1240317378.3700001</v>
      </c>
      <c r="BV33" s="96">
        <f t="shared" si="6"/>
        <v>134837915.81999999</v>
      </c>
      <c r="BW33" s="96">
        <f t="shared" si="6"/>
        <v>1208460292.3299999</v>
      </c>
      <c r="BY33" s="98"/>
    </row>
    <row r="34" spans="1:77" ht="13.5" thickTop="1" x14ac:dyDescent="0.2">
      <c r="A34" s="81"/>
      <c r="B34" s="101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</row>
    <row r="35" spans="1:77" x14ac:dyDescent="0.2">
      <c r="A35" s="6"/>
      <c r="B35" s="83" t="s">
        <v>91</v>
      </c>
      <c r="C35" s="44"/>
      <c r="D35" s="43"/>
      <c r="E35" s="43"/>
      <c r="F35" s="43"/>
      <c r="G35" s="41"/>
      <c r="H35" s="41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3"/>
      <c r="BV35" s="63"/>
      <c r="BW35" s="63"/>
      <c r="BX35" s="75"/>
    </row>
    <row r="36" spans="1:77" x14ac:dyDescent="0.2">
      <c r="A36" s="72" t="s">
        <v>148</v>
      </c>
      <c r="B36" s="92" t="s">
        <v>92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93">
        <f>+C36+F36+I36+L36+O36+R36+U36+X36+AA36+AD36+AG36+AJ36+AM36+AP36+AS36+AV36+AY36+BB36+BE36+BH36+BK36+BN36+BQ36</f>
        <v>0</v>
      </c>
      <c r="BV36" s="93">
        <f t="shared" ref="BV36:BW39" si="7">+D36+G36+J36+M36+P36+S36+V36+Y36+AB36+AE36+AH36+AK36+AN36+AQ36+AT36+AW36+AZ36+BC36+BF36+BI36+BL36+BO36+BR36</f>
        <v>0</v>
      </c>
      <c r="BW36" s="93">
        <f t="shared" si="7"/>
        <v>0</v>
      </c>
      <c r="BX36" s="75"/>
    </row>
    <row r="37" spans="1:77" x14ac:dyDescent="0.2">
      <c r="A37" s="72" t="s">
        <v>149</v>
      </c>
      <c r="B37" s="92" t="s">
        <v>93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93">
        <f>+C37+F37+I37+L37+O37+R37+U37+X37+AA37+AD37+AG37+AJ37+AM37+AP37+AS37+AV37+AY37+BB37+BE37+BH37+BK37+BN37+BQ37</f>
        <v>0</v>
      </c>
      <c r="BV37" s="93">
        <f t="shared" si="7"/>
        <v>0</v>
      </c>
      <c r="BW37" s="93">
        <f t="shared" si="7"/>
        <v>0</v>
      </c>
      <c r="BX37" s="75"/>
    </row>
    <row r="38" spans="1:77" x14ac:dyDescent="0.2">
      <c r="A38" s="72" t="s">
        <v>150</v>
      </c>
      <c r="B38" s="92" t="s">
        <v>94</v>
      </c>
      <c r="C38" s="66">
        <v>1022.28</v>
      </c>
      <c r="D38" s="66">
        <v>0</v>
      </c>
      <c r="E38" s="66">
        <v>0</v>
      </c>
      <c r="F38" s="66"/>
      <c r="G38" s="66"/>
      <c r="H38" s="66"/>
      <c r="I38" s="66"/>
      <c r="J38" s="66"/>
      <c r="K38" s="66"/>
      <c r="L38" s="66">
        <v>603960.09</v>
      </c>
      <c r="M38" s="66">
        <v>-2507459.2999999998</v>
      </c>
      <c r="N38" s="66">
        <v>603960.09</v>
      </c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>
        <v>2140841.34</v>
      </c>
      <c r="AB38" s="66">
        <v>0</v>
      </c>
      <c r="AC38" s="66">
        <v>2485377.19</v>
      </c>
      <c r="AD38" s="66"/>
      <c r="AE38" s="66"/>
      <c r="AF38" s="66"/>
      <c r="AG38" s="66"/>
      <c r="AH38" s="66"/>
      <c r="AI38" s="66"/>
      <c r="AJ38" s="66">
        <v>102429.67</v>
      </c>
      <c r="AK38" s="66">
        <v>0</v>
      </c>
      <c r="AL38" s="66">
        <v>102429.67</v>
      </c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93">
        <f>+C38+F38+I38+L38+O38+R38+U38+X38+AA38+AD38+AG38+AJ38+AM38+AP38+AS38+AV38+AY38+BB38+BE38+BH38+BK38+BN38+BQ38</f>
        <v>2848253.38</v>
      </c>
      <c r="BV38" s="93">
        <f t="shared" si="7"/>
        <v>-2507459.2999999998</v>
      </c>
      <c r="BW38" s="93">
        <f t="shared" si="7"/>
        <v>3191766.9499999997</v>
      </c>
      <c r="BX38" s="75"/>
    </row>
    <row r="39" spans="1:77" x14ac:dyDescent="0.2">
      <c r="A39" s="72" t="s">
        <v>151</v>
      </c>
      <c r="B39" s="92" t="s">
        <v>95</v>
      </c>
      <c r="C39" s="73">
        <v>103162159.84999999</v>
      </c>
      <c r="D39" s="66">
        <v>0</v>
      </c>
      <c r="E39" s="66">
        <v>103162159.84999999</v>
      </c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93">
        <f>+C39+F39+I39+L39+O39+R39+U39+X39+AA39+AD39+AG39+AJ39+AM39+AP39+AS39+AV39+AY39+BB39+BE39+BH39+BK39+BN39+BQ39</f>
        <v>103162159.84999999</v>
      </c>
      <c r="BV39" s="93">
        <f t="shared" si="7"/>
        <v>0</v>
      </c>
      <c r="BW39" s="93">
        <f t="shared" si="7"/>
        <v>103162159.84999999</v>
      </c>
      <c r="BX39" s="75"/>
    </row>
    <row r="40" spans="1:77" s="97" customFormat="1" ht="13.5" thickBot="1" x14ac:dyDescent="0.25">
      <c r="A40" s="94">
        <v>300</v>
      </c>
      <c r="B40" s="95" t="s">
        <v>96</v>
      </c>
      <c r="C40" s="96">
        <f t="shared" ref="C40:BN40" si="8">SUM(C36:C39)</f>
        <v>103163182.13</v>
      </c>
      <c r="D40" s="96">
        <f t="shared" si="8"/>
        <v>0</v>
      </c>
      <c r="E40" s="96">
        <f t="shared" si="8"/>
        <v>103162159.84999999</v>
      </c>
      <c r="F40" s="96">
        <f t="shared" si="8"/>
        <v>0</v>
      </c>
      <c r="G40" s="96">
        <f t="shared" si="8"/>
        <v>0</v>
      </c>
      <c r="H40" s="96">
        <f t="shared" si="8"/>
        <v>0</v>
      </c>
      <c r="I40" s="96">
        <f t="shared" si="8"/>
        <v>0</v>
      </c>
      <c r="J40" s="96">
        <f t="shared" si="8"/>
        <v>0</v>
      </c>
      <c r="K40" s="96">
        <f t="shared" si="8"/>
        <v>0</v>
      </c>
      <c r="L40" s="96">
        <f t="shared" si="8"/>
        <v>603960.09</v>
      </c>
      <c r="M40" s="96">
        <f t="shared" si="8"/>
        <v>-2507459.2999999998</v>
      </c>
      <c r="N40" s="96">
        <f t="shared" si="8"/>
        <v>603960.09</v>
      </c>
      <c r="O40" s="96">
        <f t="shared" si="8"/>
        <v>0</v>
      </c>
      <c r="P40" s="96">
        <f t="shared" si="8"/>
        <v>0</v>
      </c>
      <c r="Q40" s="96">
        <f t="shared" si="8"/>
        <v>0</v>
      </c>
      <c r="R40" s="96">
        <f t="shared" si="8"/>
        <v>0</v>
      </c>
      <c r="S40" s="96">
        <f t="shared" si="8"/>
        <v>0</v>
      </c>
      <c r="T40" s="96">
        <f t="shared" si="8"/>
        <v>0</v>
      </c>
      <c r="U40" s="96">
        <f t="shared" si="8"/>
        <v>0</v>
      </c>
      <c r="V40" s="96">
        <f t="shared" si="8"/>
        <v>0</v>
      </c>
      <c r="W40" s="96">
        <f t="shared" si="8"/>
        <v>0</v>
      </c>
      <c r="X40" s="96">
        <f t="shared" si="8"/>
        <v>0</v>
      </c>
      <c r="Y40" s="96">
        <f t="shared" si="8"/>
        <v>0</v>
      </c>
      <c r="Z40" s="96">
        <f t="shared" si="8"/>
        <v>0</v>
      </c>
      <c r="AA40" s="96">
        <f t="shared" si="8"/>
        <v>2140841.34</v>
      </c>
      <c r="AB40" s="96">
        <f t="shared" si="8"/>
        <v>0</v>
      </c>
      <c r="AC40" s="96">
        <f t="shared" si="8"/>
        <v>2485377.19</v>
      </c>
      <c r="AD40" s="96">
        <f t="shared" si="8"/>
        <v>0</v>
      </c>
      <c r="AE40" s="96">
        <f t="shared" si="8"/>
        <v>0</v>
      </c>
      <c r="AF40" s="96">
        <f t="shared" si="8"/>
        <v>0</v>
      </c>
      <c r="AG40" s="96">
        <f t="shared" si="8"/>
        <v>0</v>
      </c>
      <c r="AH40" s="96">
        <f t="shared" si="8"/>
        <v>0</v>
      </c>
      <c r="AI40" s="96">
        <f t="shared" si="8"/>
        <v>0</v>
      </c>
      <c r="AJ40" s="96">
        <f t="shared" si="8"/>
        <v>102429.67</v>
      </c>
      <c r="AK40" s="96">
        <f t="shared" si="8"/>
        <v>0</v>
      </c>
      <c r="AL40" s="96">
        <f t="shared" si="8"/>
        <v>102429.67</v>
      </c>
      <c r="AM40" s="96">
        <f t="shared" si="8"/>
        <v>0</v>
      </c>
      <c r="AN40" s="96">
        <f t="shared" si="8"/>
        <v>0</v>
      </c>
      <c r="AO40" s="96">
        <f t="shared" si="8"/>
        <v>0</v>
      </c>
      <c r="AP40" s="96">
        <f t="shared" si="8"/>
        <v>0</v>
      </c>
      <c r="AQ40" s="96">
        <f t="shared" si="8"/>
        <v>0</v>
      </c>
      <c r="AR40" s="96">
        <f t="shared" si="8"/>
        <v>0</v>
      </c>
      <c r="AS40" s="96">
        <f t="shared" si="8"/>
        <v>0</v>
      </c>
      <c r="AT40" s="96">
        <f t="shared" si="8"/>
        <v>0</v>
      </c>
      <c r="AU40" s="96">
        <f t="shared" si="8"/>
        <v>0</v>
      </c>
      <c r="AV40" s="96">
        <f t="shared" si="8"/>
        <v>0</v>
      </c>
      <c r="AW40" s="96">
        <f t="shared" si="8"/>
        <v>0</v>
      </c>
      <c r="AX40" s="96">
        <f t="shared" si="8"/>
        <v>0</v>
      </c>
      <c r="AY40" s="96">
        <f t="shared" si="8"/>
        <v>0</v>
      </c>
      <c r="AZ40" s="96">
        <f t="shared" si="8"/>
        <v>0</v>
      </c>
      <c r="BA40" s="96">
        <f t="shared" si="8"/>
        <v>0</v>
      </c>
      <c r="BB40" s="96">
        <f t="shared" si="8"/>
        <v>0</v>
      </c>
      <c r="BC40" s="96">
        <f t="shared" si="8"/>
        <v>0</v>
      </c>
      <c r="BD40" s="96">
        <f t="shared" si="8"/>
        <v>0</v>
      </c>
      <c r="BE40" s="96">
        <f t="shared" si="8"/>
        <v>0</v>
      </c>
      <c r="BF40" s="96">
        <f t="shared" si="8"/>
        <v>0</v>
      </c>
      <c r="BG40" s="96">
        <f t="shared" si="8"/>
        <v>0</v>
      </c>
      <c r="BH40" s="96">
        <f t="shared" si="8"/>
        <v>0</v>
      </c>
      <c r="BI40" s="96">
        <f t="shared" si="8"/>
        <v>0</v>
      </c>
      <c r="BJ40" s="96">
        <f t="shared" si="8"/>
        <v>0</v>
      </c>
      <c r="BK40" s="96">
        <f t="shared" si="8"/>
        <v>0</v>
      </c>
      <c r="BL40" s="96">
        <f t="shared" si="8"/>
        <v>0</v>
      </c>
      <c r="BM40" s="96">
        <f t="shared" si="8"/>
        <v>0</v>
      </c>
      <c r="BN40" s="96">
        <f t="shared" si="8"/>
        <v>0</v>
      </c>
      <c r="BO40" s="96">
        <f t="shared" ref="BO40:BW40" si="9">SUM(BO36:BO39)</f>
        <v>0</v>
      </c>
      <c r="BP40" s="96">
        <f t="shared" si="9"/>
        <v>0</v>
      </c>
      <c r="BQ40" s="96">
        <f t="shared" si="9"/>
        <v>0</v>
      </c>
      <c r="BR40" s="96">
        <f t="shared" si="9"/>
        <v>0</v>
      </c>
      <c r="BS40" s="96">
        <f t="shared" si="9"/>
        <v>0</v>
      </c>
      <c r="BT40" s="96"/>
      <c r="BU40" s="96">
        <f t="shared" si="9"/>
        <v>106010413.22999999</v>
      </c>
      <c r="BV40" s="96">
        <f t="shared" si="9"/>
        <v>-2507459.2999999998</v>
      </c>
      <c r="BW40" s="96">
        <f t="shared" si="9"/>
        <v>106353926.8</v>
      </c>
    </row>
    <row r="41" spans="1:77" ht="13.5" thickTop="1" x14ac:dyDescent="0.2">
      <c r="A41" s="81"/>
      <c r="B41" s="10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</row>
    <row r="42" spans="1:77" x14ac:dyDescent="0.2">
      <c r="A42" s="6"/>
      <c r="B42" s="83" t="s">
        <v>97</v>
      </c>
      <c r="C42" s="44"/>
      <c r="D42" s="43"/>
      <c r="E42" s="43"/>
      <c r="F42" s="43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4"/>
      <c r="S42" s="43"/>
      <c r="T42" s="43"/>
      <c r="U42" s="43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3"/>
      <c r="AI42" s="43"/>
      <c r="AJ42" s="43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4"/>
      <c r="AW42" s="43"/>
      <c r="AX42" s="43"/>
      <c r="AY42" s="43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4"/>
      <c r="BL42" s="43"/>
      <c r="BM42" s="43"/>
      <c r="BN42" s="43"/>
      <c r="BO42" s="41"/>
      <c r="BP42" s="41"/>
      <c r="BQ42" s="41"/>
      <c r="BR42" s="41"/>
      <c r="BS42" s="41"/>
      <c r="BT42" s="41"/>
      <c r="BU42" s="63"/>
      <c r="BV42" s="63"/>
      <c r="BW42" s="63"/>
      <c r="BX42" s="75"/>
    </row>
    <row r="43" spans="1:77" x14ac:dyDescent="0.2">
      <c r="A43" s="72" t="s">
        <v>152</v>
      </c>
      <c r="B43" s="92" t="s">
        <v>98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>
        <v>36958253</v>
      </c>
      <c r="BL43" s="66">
        <v>0</v>
      </c>
      <c r="BM43" s="66">
        <v>36958253</v>
      </c>
      <c r="BN43" s="66"/>
      <c r="BO43" s="66"/>
      <c r="BP43" s="66"/>
      <c r="BQ43" s="66"/>
      <c r="BR43" s="66"/>
      <c r="BS43" s="66"/>
      <c r="BT43" s="66"/>
      <c r="BU43" s="93">
        <f t="shared" ref="BU43:BW46" si="10">+C43+F43+I43+L43+O43+R43+U43+X43+AA43+AD43+AG43+AJ43+AM43+AP43+AS43+AV43+AY43+BB43+BE43+BH43+BK43+BN43+BQ43</f>
        <v>36958253</v>
      </c>
      <c r="BV43" s="93">
        <f t="shared" si="10"/>
        <v>0</v>
      </c>
      <c r="BW43" s="93">
        <f t="shared" si="10"/>
        <v>36958253</v>
      </c>
      <c r="BX43" s="75"/>
    </row>
    <row r="44" spans="1:77" x14ac:dyDescent="0.2">
      <c r="A44" s="72" t="s">
        <v>153</v>
      </c>
      <c r="B44" s="92" t="s">
        <v>99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93">
        <f t="shared" si="10"/>
        <v>0</v>
      </c>
      <c r="BV44" s="93">
        <f t="shared" si="10"/>
        <v>0</v>
      </c>
      <c r="BW44" s="93">
        <f t="shared" si="10"/>
        <v>0</v>
      </c>
      <c r="BX44" s="75"/>
    </row>
    <row r="45" spans="1:77" x14ac:dyDescent="0.2">
      <c r="A45" s="72" t="s">
        <v>154</v>
      </c>
      <c r="B45" s="92" t="s">
        <v>100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>
        <v>39629104.140000001</v>
      </c>
      <c r="BL45" s="66">
        <v>0</v>
      </c>
      <c r="BM45" s="66">
        <v>39629104.140000001</v>
      </c>
      <c r="BN45" s="66"/>
      <c r="BO45" s="66"/>
      <c r="BP45" s="66"/>
      <c r="BQ45" s="66"/>
      <c r="BR45" s="66"/>
      <c r="BS45" s="66"/>
      <c r="BT45" s="66"/>
      <c r="BU45" s="93">
        <f t="shared" si="10"/>
        <v>39629104.140000001</v>
      </c>
      <c r="BV45" s="93">
        <f t="shared" si="10"/>
        <v>0</v>
      </c>
      <c r="BW45" s="93">
        <f t="shared" si="10"/>
        <v>39629104.140000001</v>
      </c>
      <c r="BX45" s="75"/>
    </row>
    <row r="46" spans="1:77" x14ac:dyDescent="0.2">
      <c r="A46" s="72" t="s">
        <v>155</v>
      </c>
      <c r="B46" s="92" t="s">
        <v>101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93">
        <f t="shared" si="10"/>
        <v>0</v>
      </c>
      <c r="BV46" s="93">
        <f t="shared" si="10"/>
        <v>0</v>
      </c>
      <c r="BW46" s="93">
        <f t="shared" si="10"/>
        <v>0</v>
      </c>
      <c r="BX46" s="75"/>
    </row>
    <row r="47" spans="1:77" s="97" customFormat="1" ht="13.5" thickBot="1" x14ac:dyDescent="0.25">
      <c r="A47" s="94">
        <v>400</v>
      </c>
      <c r="B47" s="95" t="s">
        <v>102</v>
      </c>
      <c r="C47" s="96">
        <f t="shared" ref="C47:BN47" si="11">SUM(C43:C46)</f>
        <v>0</v>
      </c>
      <c r="D47" s="96">
        <f t="shared" si="11"/>
        <v>0</v>
      </c>
      <c r="E47" s="96">
        <f t="shared" si="11"/>
        <v>0</v>
      </c>
      <c r="F47" s="96">
        <f t="shared" si="11"/>
        <v>0</v>
      </c>
      <c r="G47" s="96">
        <f t="shared" si="11"/>
        <v>0</v>
      </c>
      <c r="H47" s="96">
        <f t="shared" si="11"/>
        <v>0</v>
      </c>
      <c r="I47" s="96">
        <f t="shared" si="11"/>
        <v>0</v>
      </c>
      <c r="J47" s="96">
        <f t="shared" si="11"/>
        <v>0</v>
      </c>
      <c r="K47" s="96">
        <f t="shared" si="11"/>
        <v>0</v>
      </c>
      <c r="L47" s="96">
        <f t="shared" si="11"/>
        <v>0</v>
      </c>
      <c r="M47" s="96">
        <f t="shared" si="11"/>
        <v>0</v>
      </c>
      <c r="N47" s="96">
        <f t="shared" si="11"/>
        <v>0</v>
      </c>
      <c r="O47" s="96">
        <f t="shared" si="11"/>
        <v>0</v>
      </c>
      <c r="P47" s="96">
        <f t="shared" si="11"/>
        <v>0</v>
      </c>
      <c r="Q47" s="96">
        <f t="shared" si="11"/>
        <v>0</v>
      </c>
      <c r="R47" s="96">
        <f t="shared" si="11"/>
        <v>0</v>
      </c>
      <c r="S47" s="96">
        <f t="shared" si="11"/>
        <v>0</v>
      </c>
      <c r="T47" s="96">
        <f t="shared" si="11"/>
        <v>0</v>
      </c>
      <c r="U47" s="96">
        <f t="shared" si="11"/>
        <v>0</v>
      </c>
      <c r="V47" s="96">
        <f t="shared" si="11"/>
        <v>0</v>
      </c>
      <c r="W47" s="96">
        <f t="shared" si="11"/>
        <v>0</v>
      </c>
      <c r="X47" s="96">
        <f t="shared" si="11"/>
        <v>0</v>
      </c>
      <c r="Y47" s="96">
        <f t="shared" si="11"/>
        <v>0</v>
      </c>
      <c r="Z47" s="96">
        <f t="shared" si="11"/>
        <v>0</v>
      </c>
      <c r="AA47" s="96">
        <f t="shared" si="11"/>
        <v>0</v>
      </c>
      <c r="AB47" s="96">
        <f t="shared" si="11"/>
        <v>0</v>
      </c>
      <c r="AC47" s="96">
        <f t="shared" si="11"/>
        <v>0</v>
      </c>
      <c r="AD47" s="96">
        <f t="shared" si="11"/>
        <v>0</v>
      </c>
      <c r="AE47" s="96">
        <f t="shared" si="11"/>
        <v>0</v>
      </c>
      <c r="AF47" s="96">
        <f t="shared" si="11"/>
        <v>0</v>
      </c>
      <c r="AG47" s="96">
        <f t="shared" si="11"/>
        <v>0</v>
      </c>
      <c r="AH47" s="96">
        <f t="shared" si="11"/>
        <v>0</v>
      </c>
      <c r="AI47" s="96">
        <f t="shared" si="11"/>
        <v>0</v>
      </c>
      <c r="AJ47" s="96">
        <f t="shared" si="11"/>
        <v>0</v>
      </c>
      <c r="AK47" s="96">
        <f t="shared" si="11"/>
        <v>0</v>
      </c>
      <c r="AL47" s="96">
        <f t="shared" si="11"/>
        <v>0</v>
      </c>
      <c r="AM47" s="96">
        <f t="shared" si="11"/>
        <v>0</v>
      </c>
      <c r="AN47" s="96">
        <f t="shared" si="11"/>
        <v>0</v>
      </c>
      <c r="AO47" s="96">
        <f t="shared" si="11"/>
        <v>0</v>
      </c>
      <c r="AP47" s="96">
        <f t="shared" si="11"/>
        <v>0</v>
      </c>
      <c r="AQ47" s="96">
        <f t="shared" si="11"/>
        <v>0</v>
      </c>
      <c r="AR47" s="96">
        <f t="shared" si="11"/>
        <v>0</v>
      </c>
      <c r="AS47" s="96">
        <f t="shared" si="11"/>
        <v>0</v>
      </c>
      <c r="AT47" s="96">
        <f t="shared" si="11"/>
        <v>0</v>
      </c>
      <c r="AU47" s="96">
        <f t="shared" si="11"/>
        <v>0</v>
      </c>
      <c r="AV47" s="96">
        <f t="shared" si="11"/>
        <v>0</v>
      </c>
      <c r="AW47" s="96">
        <f t="shared" si="11"/>
        <v>0</v>
      </c>
      <c r="AX47" s="96">
        <f t="shared" si="11"/>
        <v>0</v>
      </c>
      <c r="AY47" s="96">
        <f t="shared" si="11"/>
        <v>0</v>
      </c>
      <c r="AZ47" s="96">
        <f t="shared" si="11"/>
        <v>0</v>
      </c>
      <c r="BA47" s="96">
        <f t="shared" si="11"/>
        <v>0</v>
      </c>
      <c r="BB47" s="96">
        <f t="shared" si="11"/>
        <v>0</v>
      </c>
      <c r="BC47" s="96">
        <f t="shared" si="11"/>
        <v>0</v>
      </c>
      <c r="BD47" s="96">
        <f t="shared" si="11"/>
        <v>0</v>
      </c>
      <c r="BE47" s="96">
        <f t="shared" si="11"/>
        <v>0</v>
      </c>
      <c r="BF47" s="96">
        <f t="shared" si="11"/>
        <v>0</v>
      </c>
      <c r="BG47" s="96">
        <f t="shared" si="11"/>
        <v>0</v>
      </c>
      <c r="BH47" s="96">
        <f t="shared" si="11"/>
        <v>0</v>
      </c>
      <c r="BI47" s="96">
        <f t="shared" si="11"/>
        <v>0</v>
      </c>
      <c r="BJ47" s="96">
        <f t="shared" si="11"/>
        <v>0</v>
      </c>
      <c r="BK47" s="96">
        <f t="shared" si="11"/>
        <v>76587357.140000001</v>
      </c>
      <c r="BL47" s="96">
        <f t="shared" si="11"/>
        <v>0</v>
      </c>
      <c r="BM47" s="96">
        <f t="shared" si="11"/>
        <v>76587357.140000001</v>
      </c>
      <c r="BN47" s="96">
        <f t="shared" si="11"/>
        <v>0</v>
      </c>
      <c r="BO47" s="96">
        <f t="shared" ref="BO47:BW47" si="12">SUM(BO43:BO46)</f>
        <v>0</v>
      </c>
      <c r="BP47" s="96">
        <f t="shared" si="12"/>
        <v>0</v>
      </c>
      <c r="BQ47" s="96">
        <f t="shared" si="12"/>
        <v>0</v>
      </c>
      <c r="BR47" s="96">
        <f t="shared" si="12"/>
        <v>0</v>
      </c>
      <c r="BS47" s="96">
        <f t="shared" si="12"/>
        <v>0</v>
      </c>
      <c r="BT47" s="96"/>
      <c r="BU47" s="96">
        <f t="shared" si="12"/>
        <v>76587357.140000001</v>
      </c>
      <c r="BV47" s="96">
        <f t="shared" si="12"/>
        <v>0</v>
      </c>
      <c r="BW47" s="96">
        <f t="shared" si="12"/>
        <v>76587357.140000001</v>
      </c>
    </row>
    <row r="48" spans="1:77" ht="13.5" thickTop="1" x14ac:dyDescent="0.2">
      <c r="A48" s="81"/>
      <c r="B48" s="10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</row>
    <row r="49" spans="1:76" x14ac:dyDescent="0.2">
      <c r="A49" s="6"/>
      <c r="B49" s="83" t="s">
        <v>103</v>
      </c>
      <c r="C49" s="44"/>
      <c r="D49" s="43"/>
      <c r="E49" s="43"/>
      <c r="F49" s="43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4"/>
      <c r="S49" s="43"/>
      <c r="T49" s="43"/>
      <c r="U49" s="43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3"/>
      <c r="AI49" s="43"/>
      <c r="AJ49" s="43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4"/>
      <c r="AW49" s="43"/>
      <c r="AX49" s="43"/>
      <c r="AY49" s="43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4"/>
      <c r="BL49" s="43"/>
      <c r="BM49" s="43"/>
      <c r="BN49" s="43"/>
      <c r="BO49" s="41"/>
      <c r="BP49" s="41"/>
      <c r="BQ49" s="41"/>
      <c r="BR49" s="41"/>
      <c r="BS49" s="41"/>
      <c r="BT49" s="41"/>
      <c r="BU49" s="63"/>
      <c r="BV49" s="63"/>
      <c r="BW49" s="63"/>
      <c r="BX49" s="75"/>
    </row>
    <row r="50" spans="1:76" x14ac:dyDescent="0.2">
      <c r="A50" s="72" t="s">
        <v>156</v>
      </c>
      <c r="B50" s="92" t="s">
        <v>104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93">
        <f>+C50+F50+I50+L50+O50+R50+U50+X50+AA50+AD50+AG50+AJ50+AM50+AP50+AS50+AV50+AY50+BB50+BE50+BH50+BK50+BN50+BQ50</f>
        <v>0</v>
      </c>
      <c r="BV50" s="93">
        <f>+D50+G50+J50+M50+P50+S50+V50+Y50+AB50+AE50+AH50+AK50+AN50+AQ50+AT50+AW50+AZ50+BC50+BF50+BI50+BL50+BO50+BR50</f>
        <v>0</v>
      </c>
      <c r="BW50" s="93">
        <f>+E50+H50+K50+N50+Q50+T50+W50+Z50+AC50+AF50+AI50+AL50+AO50+AR50+AU50+AX50+BA50+BD50+BG50+BJ50+BM50+BP50+BS50</f>
        <v>0</v>
      </c>
      <c r="BX50" s="75"/>
    </row>
    <row r="51" spans="1:76" s="97" customFormat="1" ht="13.5" thickBot="1" x14ac:dyDescent="0.25">
      <c r="A51" s="94">
        <v>500</v>
      </c>
      <c r="B51" s="95" t="s">
        <v>105</v>
      </c>
      <c r="C51" s="96">
        <f t="shared" ref="C51:BN51" si="13">SUM(C50)</f>
        <v>0</v>
      </c>
      <c r="D51" s="96">
        <f t="shared" si="13"/>
        <v>0</v>
      </c>
      <c r="E51" s="96">
        <f t="shared" si="13"/>
        <v>0</v>
      </c>
      <c r="F51" s="96">
        <f t="shared" si="13"/>
        <v>0</v>
      </c>
      <c r="G51" s="96">
        <f t="shared" si="13"/>
        <v>0</v>
      </c>
      <c r="H51" s="96">
        <f t="shared" si="13"/>
        <v>0</v>
      </c>
      <c r="I51" s="96">
        <f t="shared" si="13"/>
        <v>0</v>
      </c>
      <c r="J51" s="96">
        <f t="shared" si="13"/>
        <v>0</v>
      </c>
      <c r="K51" s="96">
        <f t="shared" si="13"/>
        <v>0</v>
      </c>
      <c r="L51" s="96">
        <f t="shared" si="13"/>
        <v>0</v>
      </c>
      <c r="M51" s="96">
        <f t="shared" si="13"/>
        <v>0</v>
      </c>
      <c r="N51" s="96">
        <f t="shared" si="13"/>
        <v>0</v>
      </c>
      <c r="O51" s="96">
        <f t="shared" si="13"/>
        <v>0</v>
      </c>
      <c r="P51" s="96">
        <f t="shared" si="13"/>
        <v>0</v>
      </c>
      <c r="Q51" s="96">
        <f t="shared" si="13"/>
        <v>0</v>
      </c>
      <c r="R51" s="96">
        <f t="shared" si="13"/>
        <v>0</v>
      </c>
      <c r="S51" s="96">
        <f t="shared" si="13"/>
        <v>0</v>
      </c>
      <c r="T51" s="96">
        <f t="shared" si="13"/>
        <v>0</v>
      </c>
      <c r="U51" s="96">
        <f t="shared" si="13"/>
        <v>0</v>
      </c>
      <c r="V51" s="96">
        <f t="shared" si="13"/>
        <v>0</v>
      </c>
      <c r="W51" s="96">
        <f t="shared" si="13"/>
        <v>0</v>
      </c>
      <c r="X51" s="96">
        <f t="shared" si="13"/>
        <v>0</v>
      </c>
      <c r="Y51" s="96">
        <f t="shared" si="13"/>
        <v>0</v>
      </c>
      <c r="Z51" s="96">
        <f t="shared" si="13"/>
        <v>0</v>
      </c>
      <c r="AA51" s="96">
        <f t="shared" si="13"/>
        <v>0</v>
      </c>
      <c r="AB51" s="96">
        <f t="shared" si="13"/>
        <v>0</v>
      </c>
      <c r="AC51" s="96">
        <f t="shared" si="13"/>
        <v>0</v>
      </c>
      <c r="AD51" s="96">
        <f t="shared" si="13"/>
        <v>0</v>
      </c>
      <c r="AE51" s="96">
        <f t="shared" si="13"/>
        <v>0</v>
      </c>
      <c r="AF51" s="96">
        <f t="shared" si="13"/>
        <v>0</v>
      </c>
      <c r="AG51" s="96">
        <f t="shared" si="13"/>
        <v>0</v>
      </c>
      <c r="AH51" s="96">
        <f t="shared" si="13"/>
        <v>0</v>
      </c>
      <c r="AI51" s="96">
        <f t="shared" si="13"/>
        <v>0</v>
      </c>
      <c r="AJ51" s="96">
        <f t="shared" si="13"/>
        <v>0</v>
      </c>
      <c r="AK51" s="96">
        <f t="shared" si="13"/>
        <v>0</v>
      </c>
      <c r="AL51" s="96">
        <f t="shared" si="13"/>
        <v>0</v>
      </c>
      <c r="AM51" s="96">
        <f t="shared" si="13"/>
        <v>0</v>
      </c>
      <c r="AN51" s="96">
        <f t="shared" si="13"/>
        <v>0</v>
      </c>
      <c r="AO51" s="96">
        <f t="shared" si="13"/>
        <v>0</v>
      </c>
      <c r="AP51" s="96">
        <f t="shared" si="13"/>
        <v>0</v>
      </c>
      <c r="AQ51" s="96">
        <f t="shared" si="13"/>
        <v>0</v>
      </c>
      <c r="AR51" s="96">
        <f t="shared" si="13"/>
        <v>0</v>
      </c>
      <c r="AS51" s="96">
        <f t="shared" si="13"/>
        <v>0</v>
      </c>
      <c r="AT51" s="96">
        <f t="shared" si="13"/>
        <v>0</v>
      </c>
      <c r="AU51" s="96">
        <f t="shared" si="13"/>
        <v>0</v>
      </c>
      <c r="AV51" s="96">
        <f t="shared" si="13"/>
        <v>0</v>
      </c>
      <c r="AW51" s="96">
        <f t="shared" si="13"/>
        <v>0</v>
      </c>
      <c r="AX51" s="96">
        <f t="shared" si="13"/>
        <v>0</v>
      </c>
      <c r="AY51" s="96">
        <f t="shared" si="13"/>
        <v>0</v>
      </c>
      <c r="AZ51" s="96">
        <f t="shared" si="13"/>
        <v>0</v>
      </c>
      <c r="BA51" s="96">
        <f t="shared" si="13"/>
        <v>0</v>
      </c>
      <c r="BB51" s="96">
        <f t="shared" si="13"/>
        <v>0</v>
      </c>
      <c r="BC51" s="96">
        <f t="shared" si="13"/>
        <v>0</v>
      </c>
      <c r="BD51" s="96">
        <f t="shared" si="13"/>
        <v>0</v>
      </c>
      <c r="BE51" s="96">
        <f t="shared" si="13"/>
        <v>0</v>
      </c>
      <c r="BF51" s="96">
        <f t="shared" si="13"/>
        <v>0</v>
      </c>
      <c r="BG51" s="96">
        <f t="shared" si="13"/>
        <v>0</v>
      </c>
      <c r="BH51" s="96">
        <f t="shared" si="13"/>
        <v>0</v>
      </c>
      <c r="BI51" s="96">
        <f t="shared" si="13"/>
        <v>0</v>
      </c>
      <c r="BJ51" s="96">
        <f t="shared" si="13"/>
        <v>0</v>
      </c>
      <c r="BK51" s="96">
        <f t="shared" si="13"/>
        <v>0</v>
      </c>
      <c r="BL51" s="96">
        <f t="shared" si="13"/>
        <v>0</v>
      </c>
      <c r="BM51" s="96">
        <f t="shared" si="13"/>
        <v>0</v>
      </c>
      <c r="BN51" s="96">
        <f t="shared" si="13"/>
        <v>0</v>
      </c>
      <c r="BO51" s="96">
        <f t="shared" ref="BO51:BW51" si="14">SUM(BO50)</f>
        <v>0</v>
      </c>
      <c r="BP51" s="96">
        <f t="shared" si="14"/>
        <v>0</v>
      </c>
      <c r="BQ51" s="96">
        <f t="shared" si="14"/>
        <v>0</v>
      </c>
      <c r="BR51" s="96">
        <f t="shared" si="14"/>
        <v>0</v>
      </c>
      <c r="BS51" s="96">
        <f t="shared" si="14"/>
        <v>0</v>
      </c>
      <c r="BT51" s="96"/>
      <c r="BU51" s="96">
        <f t="shared" si="14"/>
        <v>0</v>
      </c>
      <c r="BV51" s="96">
        <f t="shared" si="14"/>
        <v>0</v>
      </c>
      <c r="BW51" s="96">
        <f t="shared" si="14"/>
        <v>0</v>
      </c>
    </row>
    <row r="52" spans="1:76" ht="13.5" thickTop="1" x14ac:dyDescent="0.2">
      <c r="A52" s="81"/>
      <c r="B52" s="10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</row>
    <row r="53" spans="1:76" x14ac:dyDescent="0.2">
      <c r="A53" s="6"/>
      <c r="B53" s="83" t="s">
        <v>106</v>
      </c>
      <c r="C53" s="44"/>
      <c r="D53" s="43"/>
      <c r="E53" s="43"/>
      <c r="F53" s="43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4"/>
      <c r="S53" s="43"/>
      <c r="T53" s="43"/>
      <c r="U53" s="43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3"/>
      <c r="AI53" s="43"/>
      <c r="AJ53" s="43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4"/>
      <c r="AW53" s="43"/>
      <c r="AX53" s="43"/>
      <c r="AY53" s="43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4"/>
      <c r="BL53" s="43"/>
      <c r="BM53" s="43"/>
      <c r="BN53" s="43"/>
      <c r="BO53" s="41"/>
      <c r="BP53" s="41"/>
      <c r="BQ53" s="41"/>
      <c r="BR53" s="41"/>
      <c r="BS53" s="41"/>
      <c r="BT53" s="41"/>
      <c r="BU53" s="63"/>
      <c r="BV53" s="63"/>
      <c r="BW53" s="63"/>
    </row>
    <row r="54" spans="1:76" x14ac:dyDescent="0.2">
      <c r="A54" s="72" t="s">
        <v>157</v>
      </c>
      <c r="B54" s="92" t="s">
        <v>107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>
        <v>242885823.82000002</v>
      </c>
      <c r="BR54" s="66">
        <v>0</v>
      </c>
      <c r="BS54" s="66">
        <v>244150374.86000004</v>
      </c>
      <c r="BT54" s="41"/>
      <c r="BU54" s="93">
        <f t="shared" ref="BU54:BW55" si="15">+C54+F54+I54+L54+O54+R54+U54+X54+AA54+AD54+AG54+AJ54+AM54+AP54+AS54+AV54+AY54+BB54+BE54+BH54+BK54+BN54+BQ54</f>
        <v>242885823.82000002</v>
      </c>
      <c r="BV54" s="93">
        <f t="shared" si="15"/>
        <v>0</v>
      </c>
      <c r="BW54" s="93">
        <f t="shared" si="15"/>
        <v>244150374.86000004</v>
      </c>
    </row>
    <row r="55" spans="1:76" x14ac:dyDescent="0.2">
      <c r="A55" s="72" t="s">
        <v>158</v>
      </c>
      <c r="B55" s="92" t="s">
        <v>108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>
        <v>2379434.9700000002</v>
      </c>
      <c r="BR55" s="66">
        <v>0</v>
      </c>
      <c r="BS55" s="66">
        <v>1211700.8699999999</v>
      </c>
      <c r="BT55" s="41"/>
      <c r="BU55" s="93">
        <f t="shared" si="15"/>
        <v>2379434.9700000002</v>
      </c>
      <c r="BV55" s="93">
        <f t="shared" si="15"/>
        <v>0</v>
      </c>
      <c r="BW55" s="93">
        <f t="shared" si="15"/>
        <v>1211700.8699999999</v>
      </c>
    </row>
    <row r="56" spans="1:76" s="97" customFormat="1" ht="13.5" thickBot="1" x14ac:dyDescent="0.25">
      <c r="A56" s="94">
        <v>700</v>
      </c>
      <c r="B56" s="95" t="s">
        <v>109</v>
      </c>
      <c r="C56" s="96">
        <f t="shared" ref="C56:BN56" si="16">SUM(C54:C55)</f>
        <v>0</v>
      </c>
      <c r="D56" s="96">
        <f t="shared" si="16"/>
        <v>0</v>
      </c>
      <c r="E56" s="96">
        <f t="shared" si="16"/>
        <v>0</v>
      </c>
      <c r="F56" s="96">
        <f t="shared" si="16"/>
        <v>0</v>
      </c>
      <c r="G56" s="96">
        <f t="shared" si="16"/>
        <v>0</v>
      </c>
      <c r="H56" s="96">
        <f t="shared" si="16"/>
        <v>0</v>
      </c>
      <c r="I56" s="96">
        <f t="shared" si="16"/>
        <v>0</v>
      </c>
      <c r="J56" s="96">
        <f t="shared" si="16"/>
        <v>0</v>
      </c>
      <c r="K56" s="96">
        <f t="shared" si="16"/>
        <v>0</v>
      </c>
      <c r="L56" s="96">
        <f t="shared" si="16"/>
        <v>0</v>
      </c>
      <c r="M56" s="96">
        <f t="shared" si="16"/>
        <v>0</v>
      </c>
      <c r="N56" s="96">
        <f t="shared" si="16"/>
        <v>0</v>
      </c>
      <c r="O56" s="96">
        <f t="shared" si="16"/>
        <v>0</v>
      </c>
      <c r="P56" s="96">
        <f t="shared" si="16"/>
        <v>0</v>
      </c>
      <c r="Q56" s="96">
        <f t="shared" si="16"/>
        <v>0</v>
      </c>
      <c r="R56" s="96">
        <f t="shared" si="16"/>
        <v>0</v>
      </c>
      <c r="S56" s="96">
        <f t="shared" si="16"/>
        <v>0</v>
      </c>
      <c r="T56" s="96">
        <f t="shared" si="16"/>
        <v>0</v>
      </c>
      <c r="U56" s="96">
        <f t="shared" si="16"/>
        <v>0</v>
      </c>
      <c r="V56" s="96">
        <f t="shared" si="16"/>
        <v>0</v>
      </c>
      <c r="W56" s="96">
        <f t="shared" si="16"/>
        <v>0</v>
      </c>
      <c r="X56" s="96">
        <f t="shared" si="16"/>
        <v>0</v>
      </c>
      <c r="Y56" s="96">
        <f t="shared" si="16"/>
        <v>0</v>
      </c>
      <c r="Z56" s="96">
        <f t="shared" si="16"/>
        <v>0</v>
      </c>
      <c r="AA56" s="96">
        <f t="shared" si="16"/>
        <v>0</v>
      </c>
      <c r="AB56" s="96">
        <f t="shared" si="16"/>
        <v>0</v>
      </c>
      <c r="AC56" s="96">
        <f t="shared" si="16"/>
        <v>0</v>
      </c>
      <c r="AD56" s="96">
        <f t="shared" si="16"/>
        <v>0</v>
      </c>
      <c r="AE56" s="96">
        <f t="shared" si="16"/>
        <v>0</v>
      </c>
      <c r="AF56" s="96">
        <f t="shared" si="16"/>
        <v>0</v>
      </c>
      <c r="AG56" s="96">
        <f t="shared" si="16"/>
        <v>0</v>
      </c>
      <c r="AH56" s="96">
        <f t="shared" si="16"/>
        <v>0</v>
      </c>
      <c r="AI56" s="96">
        <f t="shared" si="16"/>
        <v>0</v>
      </c>
      <c r="AJ56" s="96">
        <f t="shared" si="16"/>
        <v>0</v>
      </c>
      <c r="AK56" s="96">
        <f t="shared" si="16"/>
        <v>0</v>
      </c>
      <c r="AL56" s="96">
        <f t="shared" si="16"/>
        <v>0</v>
      </c>
      <c r="AM56" s="96">
        <f t="shared" si="16"/>
        <v>0</v>
      </c>
      <c r="AN56" s="96">
        <f t="shared" si="16"/>
        <v>0</v>
      </c>
      <c r="AO56" s="96">
        <f t="shared" si="16"/>
        <v>0</v>
      </c>
      <c r="AP56" s="96">
        <f t="shared" si="16"/>
        <v>0</v>
      </c>
      <c r="AQ56" s="96">
        <f t="shared" si="16"/>
        <v>0</v>
      </c>
      <c r="AR56" s="96">
        <f t="shared" si="16"/>
        <v>0</v>
      </c>
      <c r="AS56" s="96">
        <f t="shared" si="16"/>
        <v>0</v>
      </c>
      <c r="AT56" s="96">
        <f t="shared" si="16"/>
        <v>0</v>
      </c>
      <c r="AU56" s="96">
        <f t="shared" si="16"/>
        <v>0</v>
      </c>
      <c r="AV56" s="96">
        <f t="shared" si="16"/>
        <v>0</v>
      </c>
      <c r="AW56" s="96">
        <f t="shared" si="16"/>
        <v>0</v>
      </c>
      <c r="AX56" s="96">
        <f t="shared" si="16"/>
        <v>0</v>
      </c>
      <c r="AY56" s="96">
        <f t="shared" si="16"/>
        <v>0</v>
      </c>
      <c r="AZ56" s="96">
        <f t="shared" si="16"/>
        <v>0</v>
      </c>
      <c r="BA56" s="96">
        <f t="shared" si="16"/>
        <v>0</v>
      </c>
      <c r="BB56" s="96">
        <f t="shared" si="16"/>
        <v>0</v>
      </c>
      <c r="BC56" s="96">
        <f t="shared" si="16"/>
        <v>0</v>
      </c>
      <c r="BD56" s="96">
        <f t="shared" si="16"/>
        <v>0</v>
      </c>
      <c r="BE56" s="96">
        <f t="shared" si="16"/>
        <v>0</v>
      </c>
      <c r="BF56" s="96">
        <f t="shared" si="16"/>
        <v>0</v>
      </c>
      <c r="BG56" s="96">
        <f t="shared" si="16"/>
        <v>0</v>
      </c>
      <c r="BH56" s="96">
        <f t="shared" si="16"/>
        <v>0</v>
      </c>
      <c r="BI56" s="96">
        <f t="shared" si="16"/>
        <v>0</v>
      </c>
      <c r="BJ56" s="96">
        <f t="shared" si="16"/>
        <v>0</v>
      </c>
      <c r="BK56" s="96">
        <f t="shared" si="16"/>
        <v>0</v>
      </c>
      <c r="BL56" s="96">
        <f t="shared" si="16"/>
        <v>0</v>
      </c>
      <c r="BM56" s="96">
        <f t="shared" si="16"/>
        <v>0</v>
      </c>
      <c r="BN56" s="96">
        <f t="shared" si="16"/>
        <v>0</v>
      </c>
      <c r="BO56" s="96">
        <f t="shared" ref="BO56:BW56" si="17">SUM(BO54:BO55)</f>
        <v>0</v>
      </c>
      <c r="BP56" s="96">
        <f t="shared" si="17"/>
        <v>0</v>
      </c>
      <c r="BQ56" s="96">
        <f>SUM(BQ54:BQ55)</f>
        <v>245265258.79000002</v>
      </c>
      <c r="BR56" s="96">
        <f>SUM(BR54:BR55)</f>
        <v>0</v>
      </c>
      <c r="BS56" s="96">
        <f>SUM(BS54:BS55)</f>
        <v>245362075.73000005</v>
      </c>
      <c r="BT56" s="96"/>
      <c r="BU56" s="96">
        <f t="shared" si="17"/>
        <v>245265258.79000002</v>
      </c>
      <c r="BV56" s="96">
        <f t="shared" si="17"/>
        <v>0</v>
      </c>
      <c r="BW56" s="96">
        <f t="shared" si="17"/>
        <v>245362075.73000005</v>
      </c>
    </row>
    <row r="57" spans="1:76" ht="14.25" thickTop="1" thickBot="1" x14ac:dyDescent="0.25">
      <c r="A57" s="84"/>
      <c r="B57" s="102" t="s">
        <v>110</v>
      </c>
      <c r="C57" s="103">
        <f t="shared" ref="C57:BN57" si="18">+C25+C33+C40+C47+C51+C56</f>
        <v>1197507885.5799999</v>
      </c>
      <c r="D57" s="103">
        <f t="shared" si="18"/>
        <v>14925004.280000001</v>
      </c>
      <c r="E57" s="103">
        <f t="shared" si="18"/>
        <v>1196678964.25</v>
      </c>
      <c r="F57" s="103">
        <f t="shared" si="18"/>
        <v>1074337.3</v>
      </c>
      <c r="G57" s="103">
        <f t="shared" si="18"/>
        <v>0</v>
      </c>
      <c r="H57" s="103">
        <f t="shared" si="18"/>
        <v>569205.34</v>
      </c>
      <c r="I57" s="103">
        <f t="shared" si="18"/>
        <v>23098973.390000001</v>
      </c>
      <c r="J57" s="103">
        <f t="shared" si="18"/>
        <v>0</v>
      </c>
      <c r="K57" s="103">
        <f t="shared" si="18"/>
        <v>5628688.2300000004</v>
      </c>
      <c r="L57" s="96">
        <f t="shared" si="18"/>
        <v>267213282.24000004</v>
      </c>
      <c r="M57" s="96">
        <f t="shared" si="18"/>
        <v>3276516.42</v>
      </c>
      <c r="N57" s="96">
        <f t="shared" si="18"/>
        <v>277312457.88999999</v>
      </c>
      <c r="O57" s="96">
        <f t="shared" si="18"/>
        <v>125762881.48</v>
      </c>
      <c r="P57" s="96">
        <f t="shared" si="18"/>
        <v>4278576.3899999997</v>
      </c>
      <c r="Q57" s="96">
        <f t="shared" si="18"/>
        <v>122241852.89999999</v>
      </c>
      <c r="R57" s="103">
        <f t="shared" si="18"/>
        <v>45270703.330000006</v>
      </c>
      <c r="S57" s="103">
        <f t="shared" si="18"/>
        <v>5662874.2200000007</v>
      </c>
      <c r="T57" s="103">
        <f t="shared" si="18"/>
        <v>38383499.890000001</v>
      </c>
      <c r="U57" s="103">
        <f t="shared" si="18"/>
        <v>82401925.24000001</v>
      </c>
      <c r="V57" s="103">
        <f t="shared" si="18"/>
        <v>867755.18</v>
      </c>
      <c r="W57" s="103">
        <f t="shared" si="18"/>
        <v>58605671.369999997</v>
      </c>
      <c r="X57" s="103">
        <f t="shared" si="18"/>
        <v>148260318.42000002</v>
      </c>
      <c r="Y57" s="103">
        <f t="shared" si="18"/>
        <v>10425803.59</v>
      </c>
      <c r="Z57" s="103">
        <f t="shared" si="18"/>
        <v>131215291.69</v>
      </c>
      <c r="AA57" s="103">
        <f t="shared" si="18"/>
        <v>703421897.19000006</v>
      </c>
      <c r="AB57" s="103">
        <f t="shared" si="18"/>
        <v>27626261.68</v>
      </c>
      <c r="AC57" s="103">
        <f t="shared" si="18"/>
        <v>682073667.96000004</v>
      </c>
      <c r="AD57" s="103">
        <f t="shared" si="18"/>
        <v>583702654.78999996</v>
      </c>
      <c r="AE57" s="103">
        <f t="shared" si="18"/>
        <v>13471272.880000001</v>
      </c>
      <c r="AF57" s="103">
        <f t="shared" si="18"/>
        <v>682403260.61000001</v>
      </c>
      <c r="AG57" s="103">
        <f t="shared" si="18"/>
        <v>48756382.799999997</v>
      </c>
      <c r="AH57" s="103">
        <f t="shared" si="18"/>
        <v>1925180.45</v>
      </c>
      <c r="AI57" s="103">
        <f t="shared" si="18"/>
        <v>46763701.399999991</v>
      </c>
      <c r="AJ57" s="103">
        <f t="shared" si="18"/>
        <v>519572324.5800004</v>
      </c>
      <c r="AK57" s="103">
        <f t="shared" si="18"/>
        <v>2714949.5399999996</v>
      </c>
      <c r="AL57" s="103">
        <f t="shared" si="18"/>
        <v>529372364.07000011</v>
      </c>
      <c r="AM57" s="103">
        <f t="shared" si="18"/>
        <v>4307254830.8499985</v>
      </c>
      <c r="AN57" s="103">
        <f t="shared" si="18"/>
        <v>24922982.690000001</v>
      </c>
      <c r="AO57" s="103">
        <f t="shared" si="18"/>
        <v>4463382525.0499992</v>
      </c>
      <c r="AP57" s="103">
        <f t="shared" si="18"/>
        <v>275785280.08999997</v>
      </c>
      <c r="AQ57" s="103">
        <f t="shared" si="18"/>
        <v>29772290.220000003</v>
      </c>
      <c r="AR57" s="103">
        <f t="shared" si="18"/>
        <v>265990036.56</v>
      </c>
      <c r="AS57" s="103">
        <f t="shared" si="18"/>
        <v>244964147.58000007</v>
      </c>
      <c r="AT57" s="103">
        <f t="shared" si="18"/>
        <v>9908073.4000000004</v>
      </c>
      <c r="AU57" s="103">
        <f t="shared" si="18"/>
        <v>264038849.34999999</v>
      </c>
      <c r="AV57" s="103">
        <f t="shared" si="18"/>
        <v>387409587.35000002</v>
      </c>
      <c r="AW57" s="103">
        <f t="shared" si="18"/>
        <v>925672.39999999991</v>
      </c>
      <c r="AX57" s="103">
        <f t="shared" si="18"/>
        <v>363033205.29000002</v>
      </c>
      <c r="AY57" s="103">
        <f t="shared" si="18"/>
        <v>36040868.390000001</v>
      </c>
      <c r="AZ57" s="103">
        <f t="shared" si="18"/>
        <v>23021611.98</v>
      </c>
      <c r="BA57" s="103">
        <f t="shared" si="18"/>
        <v>19566612.369999997</v>
      </c>
      <c r="BB57" s="103">
        <f t="shared" si="18"/>
        <v>1085337748.6300001</v>
      </c>
      <c r="BC57" s="103">
        <f t="shared" si="18"/>
        <v>936245.68</v>
      </c>
      <c r="BD57" s="103">
        <f t="shared" si="18"/>
        <v>1167934171.8099999</v>
      </c>
      <c r="BE57" s="103">
        <f t="shared" si="18"/>
        <v>5194044.6199999992</v>
      </c>
      <c r="BF57" s="103">
        <f t="shared" si="18"/>
        <v>1541.62</v>
      </c>
      <c r="BG57" s="103">
        <f t="shared" si="18"/>
        <v>3562073.0700000003</v>
      </c>
      <c r="BH57" s="103">
        <f t="shared" si="18"/>
        <v>0</v>
      </c>
      <c r="BI57" s="103">
        <f t="shared" si="18"/>
        <v>0</v>
      </c>
      <c r="BJ57" s="103">
        <f t="shared" si="18"/>
        <v>0</v>
      </c>
      <c r="BK57" s="103">
        <f t="shared" si="18"/>
        <v>131810341.19</v>
      </c>
      <c r="BL57" s="103">
        <f t="shared" si="18"/>
        <v>0</v>
      </c>
      <c r="BM57" s="103">
        <f t="shared" si="18"/>
        <v>131810341.19</v>
      </c>
      <c r="BN57" s="103">
        <f t="shared" si="18"/>
        <v>0</v>
      </c>
      <c r="BO57" s="103">
        <f t="shared" ref="BO57:BW57" si="19">+BO25+BO33+BO40+BO47+BO51+BO56</f>
        <v>0</v>
      </c>
      <c r="BP57" s="103">
        <f t="shared" si="19"/>
        <v>0</v>
      </c>
      <c r="BQ57" s="103">
        <f t="shared" si="19"/>
        <v>245265258.79000002</v>
      </c>
      <c r="BR57" s="103">
        <f t="shared" si="19"/>
        <v>0</v>
      </c>
      <c r="BS57" s="103">
        <f t="shared" si="19"/>
        <v>245362075.73000005</v>
      </c>
      <c r="BT57" s="103">
        <v>0</v>
      </c>
      <c r="BU57" s="103">
        <f>+BU12+BU25+BU33+BU40+BU47+BU51+BU56</f>
        <v>10465105673.83</v>
      </c>
      <c r="BV57" s="103">
        <f t="shared" si="19"/>
        <v>174662612.61999997</v>
      </c>
      <c r="BW57" s="103">
        <f t="shared" si="19"/>
        <v>10695928516.019997</v>
      </c>
    </row>
    <row r="58" spans="1:76" x14ac:dyDescent="0.2">
      <c r="BU58" s="35"/>
    </row>
    <row r="59" spans="1:76" x14ac:dyDescent="0.2">
      <c r="C59" s="51"/>
      <c r="D59" s="51"/>
      <c r="E59" s="51"/>
      <c r="I59" s="51"/>
      <c r="K59" s="51"/>
      <c r="L59" s="51"/>
      <c r="M59" s="51"/>
      <c r="N59" s="51"/>
      <c r="O59" s="51"/>
      <c r="Q59" s="51"/>
      <c r="R59" s="51"/>
      <c r="T59" s="51"/>
      <c r="U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I59" s="51"/>
      <c r="AJ59" s="51"/>
      <c r="AL59" s="51"/>
      <c r="AM59" s="85"/>
      <c r="AN59" s="85"/>
      <c r="AO59" s="85"/>
      <c r="AP59" s="85"/>
      <c r="AR59" s="51"/>
      <c r="AS59" s="51"/>
      <c r="AU59" s="51"/>
      <c r="AV59" s="51"/>
      <c r="AW59" s="51"/>
      <c r="AX59" s="51"/>
      <c r="AY59" s="51"/>
      <c r="BA59" s="51"/>
      <c r="BB59" s="51"/>
      <c r="BD59" s="51"/>
      <c r="BE59" s="51"/>
      <c r="BG59" s="51"/>
      <c r="BH59" s="51"/>
      <c r="BJ59" s="51"/>
      <c r="BK59" s="51"/>
      <c r="BM59" s="51"/>
      <c r="BQ59" s="51"/>
      <c r="BS59" s="51"/>
      <c r="BT59" s="11"/>
      <c r="BU59" s="85"/>
      <c r="BV59" s="85"/>
      <c r="BW59" s="85"/>
    </row>
    <row r="60" spans="1:76" x14ac:dyDescent="0.2"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7"/>
      <c r="BU60" s="87"/>
      <c r="BV60" s="87"/>
      <c r="BW60" s="131"/>
    </row>
    <row r="61" spans="1:76" x14ac:dyDescent="0.2">
      <c r="BS61" s="35"/>
      <c r="BU61" s="88"/>
      <c r="BW61" s="35"/>
    </row>
    <row r="62" spans="1:76" x14ac:dyDescent="0.2">
      <c r="BU62" s="51"/>
      <c r="BW62" s="35"/>
    </row>
    <row r="63" spans="1:76" x14ac:dyDescent="0.2">
      <c r="BU63" s="51"/>
      <c r="BW63" s="35"/>
    </row>
    <row r="64" spans="1:76" x14ac:dyDescent="0.2">
      <c r="BU64" s="51"/>
    </row>
    <row r="65" spans="73:73" x14ac:dyDescent="0.2">
      <c r="BU65" s="88"/>
    </row>
  </sheetData>
  <mergeCells count="75">
    <mergeCell ref="B1:J1"/>
    <mergeCell ref="C3:F3"/>
    <mergeCell ref="B7:B8"/>
    <mergeCell ref="C7:E7"/>
    <mergeCell ref="F7:H7"/>
    <mergeCell ref="I7:K7"/>
    <mergeCell ref="AS7:AU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BN7:BP7"/>
    <mergeCell ref="BQ7:BS7"/>
    <mergeCell ref="BT7:BT8"/>
    <mergeCell ref="BU7:BW8"/>
    <mergeCell ref="C8:E8"/>
    <mergeCell ref="F8:H8"/>
    <mergeCell ref="I8:K8"/>
    <mergeCell ref="L8:N8"/>
    <mergeCell ref="O8:Q8"/>
    <mergeCell ref="R8:T8"/>
    <mergeCell ref="AV7:AX7"/>
    <mergeCell ref="AY7:BA7"/>
    <mergeCell ref="BB7:BD7"/>
    <mergeCell ref="BE7:BG7"/>
    <mergeCell ref="BH7:BJ7"/>
    <mergeCell ref="BK7:BM7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  <mergeCell ref="C9:D9"/>
    <mergeCell ref="F9:G9"/>
    <mergeCell ref="I9:J9"/>
    <mergeCell ref="L9:M9"/>
    <mergeCell ref="O9:P9"/>
    <mergeCell ref="BE8:BG8"/>
    <mergeCell ref="BH8:BJ8"/>
    <mergeCell ref="BK8:BM8"/>
    <mergeCell ref="BN8:BP8"/>
    <mergeCell ref="BQ8:BS8"/>
    <mergeCell ref="AY9:AZ9"/>
    <mergeCell ref="R9:S9"/>
    <mergeCell ref="U9:V9"/>
    <mergeCell ref="X9:Y9"/>
    <mergeCell ref="AA9:AB9"/>
    <mergeCell ref="AD9:AE9"/>
    <mergeCell ref="AG9:AH9"/>
    <mergeCell ref="AJ9:AK9"/>
    <mergeCell ref="AM9:AN9"/>
    <mergeCell ref="AP9:AQ9"/>
    <mergeCell ref="AS9:AT9"/>
    <mergeCell ref="AV9:AW9"/>
    <mergeCell ref="BU9:BV9"/>
    <mergeCell ref="BB9:BC9"/>
    <mergeCell ref="BE9:BF9"/>
    <mergeCell ref="BH9:BI9"/>
    <mergeCell ref="BK9:BL9"/>
    <mergeCell ref="BN9:BO9"/>
    <mergeCell ref="BQ9:BR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12EE-9B25-468F-ABFE-D4F2AC67DA2F}">
  <sheetPr codeName="Foglio5">
    <pageSetUpPr fitToPage="1"/>
  </sheetPr>
  <dimension ref="A1:F71"/>
  <sheetViews>
    <sheetView showGridLines="0" topLeftCell="B28" zoomScaleNormal="100" workbookViewId="0">
      <selection activeCell="F78" sqref="F78"/>
    </sheetView>
  </sheetViews>
  <sheetFormatPr defaultColWidth="9.140625" defaultRowHeight="12.75" x14ac:dyDescent="0.2"/>
  <cols>
    <col min="1" max="1" width="16.5703125" style="10" customWidth="1"/>
    <col min="2" max="2" width="72.28515625" style="10" customWidth="1"/>
    <col min="3" max="3" width="26" style="35" customWidth="1"/>
    <col min="4" max="4" width="28" style="35" customWidth="1"/>
    <col min="5" max="5" width="28" style="11" customWidth="1"/>
    <col min="6" max="6" width="25.28515625" style="11" customWidth="1"/>
    <col min="7" max="16384" width="9.140625" style="10"/>
  </cols>
  <sheetData>
    <row r="1" spans="1:6" ht="40.5" customHeight="1" x14ac:dyDescent="0.2">
      <c r="B1" s="127"/>
      <c r="C1" s="127"/>
      <c r="D1" s="127"/>
      <c r="E1" s="10"/>
      <c r="F1" s="10"/>
    </row>
    <row r="2" spans="1:6" x14ac:dyDescent="0.2">
      <c r="A2" s="128" t="s">
        <v>6</v>
      </c>
      <c r="B2" s="128"/>
      <c r="C2" s="128"/>
      <c r="D2" s="128"/>
      <c r="E2" s="10"/>
      <c r="F2" s="10"/>
    </row>
    <row r="3" spans="1:6" x14ac:dyDescent="0.2">
      <c r="E3" s="10"/>
      <c r="F3" s="10"/>
    </row>
    <row r="4" spans="1:6" x14ac:dyDescent="0.2">
      <c r="A4" s="36" t="s">
        <v>0</v>
      </c>
    </row>
    <row r="5" spans="1:6" x14ac:dyDescent="0.2">
      <c r="A5" s="36"/>
      <c r="B5" s="37" t="s">
        <v>184</v>
      </c>
      <c r="C5" s="38"/>
    </row>
    <row r="7" spans="1:6" ht="24" customHeight="1" x14ac:dyDescent="0.2">
      <c r="A7" s="12" t="s">
        <v>7</v>
      </c>
      <c r="B7" s="13" t="s">
        <v>9</v>
      </c>
      <c r="C7" s="39" t="s">
        <v>1</v>
      </c>
      <c r="D7" s="39" t="s">
        <v>2</v>
      </c>
      <c r="E7" s="14"/>
      <c r="F7" s="14"/>
    </row>
    <row r="8" spans="1:6" x14ac:dyDescent="0.2">
      <c r="A8" s="15"/>
      <c r="B8" s="16" t="s">
        <v>8</v>
      </c>
      <c r="C8" s="40">
        <v>71824135.269999996</v>
      </c>
      <c r="D8" s="40"/>
      <c r="E8" s="17"/>
      <c r="F8" s="17"/>
    </row>
    <row r="9" spans="1:6" x14ac:dyDescent="0.2">
      <c r="A9" s="15"/>
      <c r="B9" s="18" t="s">
        <v>10</v>
      </c>
      <c r="C9" s="40">
        <v>1005193639.9</v>
      </c>
      <c r="D9" s="40"/>
      <c r="E9" s="17"/>
      <c r="F9" s="17"/>
    </row>
    <row r="10" spans="1:6" x14ac:dyDescent="0.2">
      <c r="A10" s="15"/>
      <c r="B10" s="18" t="s">
        <v>182</v>
      </c>
      <c r="C10" s="40">
        <v>3002429.67</v>
      </c>
      <c r="D10" s="40"/>
      <c r="E10" s="17"/>
      <c r="F10" s="17"/>
    </row>
    <row r="11" spans="1:6" x14ac:dyDescent="0.2">
      <c r="A11" s="15"/>
      <c r="B11" s="18" t="s">
        <v>11</v>
      </c>
      <c r="C11" s="40">
        <v>1481617656.97</v>
      </c>
      <c r="D11" s="40"/>
      <c r="E11" s="17"/>
      <c r="F11" s="17"/>
    </row>
    <row r="12" spans="1:6" x14ac:dyDescent="0.2">
      <c r="A12" s="15"/>
      <c r="B12" s="18" t="s">
        <v>12</v>
      </c>
      <c r="C12" s="41"/>
      <c r="D12" s="40">
        <v>3439088353.48</v>
      </c>
      <c r="E12" s="17"/>
      <c r="F12" s="17"/>
    </row>
    <row r="13" spans="1:6" x14ac:dyDescent="0.2">
      <c r="A13" s="15"/>
      <c r="B13" s="19"/>
      <c r="C13" s="42"/>
      <c r="D13" s="43"/>
      <c r="E13" s="17"/>
      <c r="F13" s="17"/>
    </row>
    <row r="14" spans="1:6" x14ac:dyDescent="0.2">
      <c r="A14" s="1" t="s">
        <v>13</v>
      </c>
      <c r="B14" s="18" t="s">
        <v>14</v>
      </c>
      <c r="C14" s="44"/>
      <c r="D14" s="43"/>
      <c r="E14" s="17"/>
      <c r="F14" s="17"/>
    </row>
    <row r="15" spans="1:6" x14ac:dyDescent="0.2">
      <c r="A15" s="20" t="s">
        <v>159</v>
      </c>
      <c r="B15" s="21" t="s">
        <v>15</v>
      </c>
      <c r="C15" s="40">
        <v>9020178.4600000009</v>
      </c>
      <c r="D15" s="40">
        <v>8970652.6799999997</v>
      </c>
      <c r="E15" s="22"/>
      <c r="F15" s="22"/>
    </row>
    <row r="16" spans="1:6" x14ac:dyDescent="0.2">
      <c r="A16" s="20" t="s">
        <v>160</v>
      </c>
      <c r="B16" s="21" t="s">
        <v>16</v>
      </c>
      <c r="C16" s="40">
        <v>832395440.22000003</v>
      </c>
      <c r="D16" s="40">
        <v>809799280.19000006</v>
      </c>
      <c r="E16" s="22"/>
      <c r="F16" s="22"/>
    </row>
    <row r="17" spans="1:6" x14ac:dyDescent="0.2">
      <c r="A17" s="20" t="s">
        <v>161</v>
      </c>
      <c r="B17" s="21" t="s">
        <v>17</v>
      </c>
      <c r="C17" s="40">
        <v>8312712706.6099997</v>
      </c>
      <c r="D17" s="40">
        <v>8706868074.6399994</v>
      </c>
      <c r="E17" s="22"/>
      <c r="F17" s="22"/>
    </row>
    <row r="18" spans="1:6" x14ac:dyDescent="0.2">
      <c r="A18" s="20" t="s">
        <v>162</v>
      </c>
      <c r="B18" s="21" t="s">
        <v>18</v>
      </c>
      <c r="C18" s="40"/>
      <c r="D18" s="40"/>
      <c r="E18" s="22"/>
      <c r="F18" s="22"/>
    </row>
    <row r="19" spans="1:6" x14ac:dyDescent="0.2">
      <c r="A19" s="20">
        <v>10301</v>
      </c>
      <c r="B19" s="21" t="s">
        <v>19</v>
      </c>
      <c r="C19" s="40"/>
      <c r="D19" s="40"/>
      <c r="E19" s="22"/>
      <c r="F19" s="22"/>
    </row>
    <row r="20" spans="1:6" x14ac:dyDescent="0.2">
      <c r="A20" s="20">
        <v>10301</v>
      </c>
      <c r="B20" s="21" t="s">
        <v>20</v>
      </c>
      <c r="C20" s="40"/>
      <c r="D20" s="40"/>
      <c r="E20" s="22"/>
      <c r="F20" s="22"/>
    </row>
    <row r="21" spans="1:6" x14ac:dyDescent="0.2">
      <c r="A21" s="23">
        <v>10000</v>
      </c>
      <c r="B21" s="24" t="s">
        <v>21</v>
      </c>
      <c r="C21" s="45">
        <f>SUM(C15:C20)</f>
        <v>9154128325.289999</v>
      </c>
      <c r="D21" s="45">
        <f>SUM(D15:D20)</f>
        <v>9525638007.5100002</v>
      </c>
      <c r="E21" s="22"/>
      <c r="F21" s="22"/>
    </row>
    <row r="22" spans="1:6" x14ac:dyDescent="0.2">
      <c r="A22" s="25"/>
      <c r="B22" s="17"/>
      <c r="C22" s="42"/>
      <c r="D22" s="42"/>
      <c r="E22" s="22"/>
      <c r="F22" s="22"/>
    </row>
    <row r="23" spans="1:6" x14ac:dyDescent="0.2">
      <c r="A23" s="26" t="s">
        <v>22</v>
      </c>
      <c r="B23" s="18" t="s">
        <v>23</v>
      </c>
      <c r="C23" s="42"/>
      <c r="D23" s="43"/>
      <c r="E23" s="17"/>
      <c r="F23" s="17"/>
    </row>
    <row r="24" spans="1:6" x14ac:dyDescent="0.2">
      <c r="A24" s="27" t="s">
        <v>163</v>
      </c>
      <c r="B24" s="21" t="s">
        <v>24</v>
      </c>
      <c r="C24" s="40">
        <v>663925601.25</v>
      </c>
      <c r="D24" s="40">
        <v>597924074.77999997</v>
      </c>
      <c r="E24" s="22"/>
      <c r="F24" s="22"/>
    </row>
    <row r="25" spans="1:6" x14ac:dyDescent="0.2">
      <c r="A25" s="28" t="s">
        <v>164</v>
      </c>
      <c r="B25" s="29" t="s">
        <v>25</v>
      </c>
      <c r="C25" s="40">
        <v>23166.03</v>
      </c>
      <c r="D25" s="40">
        <v>23166.03</v>
      </c>
      <c r="E25" s="22"/>
      <c r="F25" s="22"/>
    </row>
    <row r="26" spans="1:6" x14ac:dyDescent="0.2">
      <c r="A26" s="27" t="s">
        <v>165</v>
      </c>
      <c r="B26" s="21" t="s">
        <v>26</v>
      </c>
      <c r="C26" s="40">
        <v>11095364.380000001</v>
      </c>
      <c r="D26" s="40">
        <v>11095364.380000001</v>
      </c>
      <c r="E26" s="22"/>
      <c r="F26" s="22"/>
    </row>
    <row r="27" spans="1:6" x14ac:dyDescent="0.2">
      <c r="A27" s="27" t="s">
        <v>166</v>
      </c>
      <c r="B27" s="21" t="s">
        <v>27</v>
      </c>
      <c r="C27" s="40">
        <v>164047</v>
      </c>
      <c r="D27" s="40">
        <v>164047</v>
      </c>
      <c r="E27" s="22"/>
      <c r="F27" s="22"/>
    </row>
    <row r="28" spans="1:6" x14ac:dyDescent="0.2">
      <c r="A28" s="27" t="s">
        <v>167</v>
      </c>
      <c r="B28" s="21" t="s">
        <v>28</v>
      </c>
      <c r="C28" s="40">
        <v>41673383.460000001</v>
      </c>
      <c r="D28" s="40">
        <v>9533583.4199999999</v>
      </c>
      <c r="E28" s="22"/>
      <c r="F28" s="22"/>
    </row>
    <row r="29" spans="1:6" x14ac:dyDescent="0.2">
      <c r="A29" s="30">
        <v>20000</v>
      </c>
      <c r="B29" s="31" t="s">
        <v>29</v>
      </c>
      <c r="C29" s="45">
        <f>SUM(C24:C28)</f>
        <v>716881562.12</v>
      </c>
      <c r="D29" s="45">
        <f>SUM(D24:D28)</f>
        <v>618740235.6099999</v>
      </c>
      <c r="E29" s="22"/>
      <c r="F29" s="22"/>
    </row>
    <row r="30" spans="1:6" x14ac:dyDescent="0.2">
      <c r="A30" s="25"/>
      <c r="B30" s="17"/>
      <c r="C30" s="42"/>
      <c r="D30" s="42"/>
      <c r="E30" s="22"/>
      <c r="F30" s="22"/>
    </row>
    <row r="31" spans="1:6" x14ac:dyDescent="0.2">
      <c r="A31" s="6" t="s">
        <v>30</v>
      </c>
      <c r="B31" s="18" t="s">
        <v>31</v>
      </c>
      <c r="C31" s="42"/>
      <c r="D31" s="42"/>
      <c r="E31" s="22"/>
      <c r="F31" s="22"/>
    </row>
    <row r="32" spans="1:6" x14ac:dyDescent="0.2">
      <c r="A32" s="20" t="s">
        <v>168</v>
      </c>
      <c r="B32" s="21" t="s">
        <v>32</v>
      </c>
      <c r="C32" s="40">
        <v>6356469.0999999996</v>
      </c>
      <c r="D32" s="40">
        <v>6550791.8499999996</v>
      </c>
      <c r="E32" s="22"/>
      <c r="F32" s="22"/>
    </row>
    <row r="33" spans="1:6" ht="25.5" x14ac:dyDescent="0.2">
      <c r="A33" s="20" t="s">
        <v>169</v>
      </c>
      <c r="B33" s="29" t="s">
        <v>33</v>
      </c>
      <c r="C33" s="40">
        <v>4684801.83</v>
      </c>
      <c r="D33" s="40">
        <v>4237124.4800000004</v>
      </c>
      <c r="E33" s="22"/>
      <c r="F33" s="22"/>
    </row>
    <row r="34" spans="1:6" x14ac:dyDescent="0.2">
      <c r="A34" s="20" t="s">
        <v>170</v>
      </c>
      <c r="B34" s="29" t="s">
        <v>34</v>
      </c>
      <c r="C34" s="40">
        <v>1867025.78</v>
      </c>
      <c r="D34" s="40">
        <v>347194.74</v>
      </c>
      <c r="E34" s="22"/>
      <c r="F34" s="22"/>
    </row>
    <row r="35" spans="1:6" x14ac:dyDescent="0.2">
      <c r="A35" s="20" t="s">
        <v>171</v>
      </c>
      <c r="B35" s="29" t="s">
        <v>35</v>
      </c>
      <c r="C35" s="40">
        <v>639768</v>
      </c>
      <c r="D35" s="40">
        <v>639768</v>
      </c>
      <c r="E35" s="22"/>
      <c r="F35" s="22"/>
    </row>
    <row r="36" spans="1:6" x14ac:dyDescent="0.2">
      <c r="A36" s="20" t="s">
        <v>172</v>
      </c>
      <c r="B36" s="21" t="s">
        <v>36</v>
      </c>
      <c r="C36" s="40">
        <v>227761220.38999999</v>
      </c>
      <c r="D36" s="40">
        <v>177565697.34999999</v>
      </c>
      <c r="E36" s="22"/>
      <c r="F36" s="22"/>
    </row>
    <row r="37" spans="1:6" x14ac:dyDescent="0.2">
      <c r="A37" s="23">
        <v>30000</v>
      </c>
      <c r="B37" s="24" t="s">
        <v>37</v>
      </c>
      <c r="C37" s="45">
        <f>SUM(C32:C36)</f>
        <v>241309285.09999999</v>
      </c>
      <c r="D37" s="45">
        <f>SUM(D32:D36)</f>
        <v>189340576.41999999</v>
      </c>
      <c r="E37" s="22"/>
      <c r="F37" s="22"/>
    </row>
    <row r="38" spans="1:6" x14ac:dyDescent="0.2">
      <c r="A38" s="32"/>
      <c r="B38" s="19"/>
      <c r="C38" s="42"/>
      <c r="D38" s="42"/>
      <c r="E38" s="22"/>
      <c r="F38" s="22"/>
    </row>
    <row r="39" spans="1:6" x14ac:dyDescent="0.2">
      <c r="A39" s="6" t="s">
        <v>38</v>
      </c>
      <c r="B39" s="16" t="s">
        <v>39</v>
      </c>
      <c r="C39" s="46"/>
      <c r="D39" s="43"/>
      <c r="E39" s="17"/>
      <c r="F39" s="17"/>
    </row>
    <row r="40" spans="1:6" x14ac:dyDescent="0.2">
      <c r="A40" s="27">
        <v>40100</v>
      </c>
      <c r="B40" s="21" t="s">
        <v>40</v>
      </c>
      <c r="C40" s="46"/>
      <c r="D40" s="43"/>
      <c r="E40" s="22"/>
      <c r="F40" s="22"/>
    </row>
    <row r="41" spans="1:6" x14ac:dyDescent="0.2">
      <c r="A41" s="27" t="s">
        <v>173</v>
      </c>
      <c r="B41" s="21" t="s">
        <v>41</v>
      </c>
      <c r="C41" s="40">
        <v>520829903.86000001</v>
      </c>
      <c r="D41" s="40">
        <v>150027158.40000001</v>
      </c>
      <c r="E41" s="22"/>
      <c r="F41" s="22"/>
    </row>
    <row r="42" spans="1:6" x14ac:dyDescent="0.2">
      <c r="A42" s="27" t="s">
        <v>174</v>
      </c>
      <c r="B42" s="21" t="s">
        <v>42</v>
      </c>
      <c r="C42" s="40">
        <v>112034.01</v>
      </c>
      <c r="D42" s="40">
        <v>14643.16</v>
      </c>
      <c r="E42" s="22"/>
      <c r="F42" s="22"/>
    </row>
    <row r="43" spans="1:6" x14ac:dyDescent="0.2">
      <c r="A43" s="27" t="s">
        <v>175</v>
      </c>
      <c r="B43" s="21" t="s">
        <v>43</v>
      </c>
      <c r="C43" s="40">
        <v>679992.89</v>
      </c>
      <c r="D43" s="40">
        <v>687518.04999999993</v>
      </c>
      <c r="E43" s="22"/>
      <c r="F43" s="22"/>
    </row>
    <row r="44" spans="1:6" x14ac:dyDescent="0.2">
      <c r="A44" s="28" t="s">
        <v>176</v>
      </c>
      <c r="B44" s="29" t="s">
        <v>44</v>
      </c>
      <c r="C44" s="40">
        <v>12947095.91</v>
      </c>
      <c r="D44" s="40">
        <v>8562855.9399999995</v>
      </c>
      <c r="E44" s="22"/>
      <c r="F44" s="22"/>
    </row>
    <row r="45" spans="1:6" x14ac:dyDescent="0.2">
      <c r="A45" s="23">
        <v>40000</v>
      </c>
      <c r="B45" s="24" t="s">
        <v>45</v>
      </c>
      <c r="C45" s="45">
        <f>SUM(C40:C44)</f>
        <v>534569026.67000002</v>
      </c>
      <c r="D45" s="45">
        <f>SUM(D40:D44)</f>
        <v>159292175.55000001</v>
      </c>
      <c r="E45" s="22"/>
      <c r="F45" s="22"/>
    </row>
    <row r="46" spans="1:6" x14ac:dyDescent="0.2">
      <c r="A46" s="25"/>
      <c r="B46" s="17"/>
      <c r="C46" s="42"/>
      <c r="D46" s="42"/>
      <c r="E46" s="22"/>
      <c r="F46" s="22"/>
    </row>
    <row r="47" spans="1:6" x14ac:dyDescent="0.2">
      <c r="A47" s="6" t="s">
        <v>46</v>
      </c>
      <c r="B47" s="16" t="s">
        <v>47</v>
      </c>
      <c r="C47" s="46"/>
      <c r="D47" s="43"/>
      <c r="E47" s="17"/>
      <c r="F47" s="17"/>
    </row>
    <row r="48" spans="1:6" x14ac:dyDescent="0.2">
      <c r="A48" s="27">
        <v>50100</v>
      </c>
      <c r="B48" s="21" t="s">
        <v>48</v>
      </c>
      <c r="C48" s="40"/>
      <c r="D48" s="40"/>
      <c r="E48" s="22"/>
      <c r="F48" s="22"/>
    </row>
    <row r="49" spans="1:6" x14ac:dyDescent="0.2">
      <c r="A49" s="27">
        <v>50200</v>
      </c>
      <c r="B49" s="21" t="s">
        <v>49</v>
      </c>
      <c r="C49" s="40"/>
      <c r="D49" s="40"/>
      <c r="E49" s="22"/>
      <c r="F49" s="22"/>
    </row>
    <row r="50" spans="1:6" x14ac:dyDescent="0.2">
      <c r="A50" s="27" t="s">
        <v>177</v>
      </c>
      <c r="B50" s="21" t="s">
        <v>50</v>
      </c>
      <c r="C50" s="40">
        <v>717734.67</v>
      </c>
      <c r="D50" s="40">
        <v>114451.71</v>
      </c>
      <c r="E50" s="22"/>
      <c r="F50" s="22"/>
    </row>
    <row r="51" spans="1:6" x14ac:dyDescent="0.2">
      <c r="A51" s="27" t="s">
        <v>178</v>
      </c>
      <c r="B51" s="21" t="s">
        <v>51</v>
      </c>
      <c r="C51" s="40">
        <v>105895909.84999999</v>
      </c>
      <c r="D51" s="40">
        <v>54396412.079999998</v>
      </c>
      <c r="E51" s="22"/>
      <c r="F51" s="22"/>
    </row>
    <row r="52" spans="1:6" x14ac:dyDescent="0.2">
      <c r="A52" s="23">
        <v>50000</v>
      </c>
      <c r="B52" s="24" t="s">
        <v>52</v>
      </c>
      <c r="C52" s="45">
        <f>SUM(C48:C51)</f>
        <v>106613644.52</v>
      </c>
      <c r="D52" s="45">
        <f>SUM(D48:D51)</f>
        <v>54510863.789999999</v>
      </c>
      <c r="E52" s="22"/>
      <c r="F52" s="22"/>
    </row>
    <row r="53" spans="1:6" x14ac:dyDescent="0.2">
      <c r="A53" s="25"/>
      <c r="B53" s="17"/>
      <c r="C53" s="42"/>
      <c r="D53" s="42"/>
      <c r="E53" s="22"/>
      <c r="F53" s="22"/>
    </row>
    <row r="54" spans="1:6" x14ac:dyDescent="0.2">
      <c r="A54" s="6" t="s">
        <v>53</v>
      </c>
      <c r="B54" s="16" t="s">
        <v>54</v>
      </c>
      <c r="C54" s="46"/>
      <c r="D54" s="43"/>
      <c r="E54" s="17"/>
      <c r="F54" s="17"/>
    </row>
    <row r="55" spans="1:6" x14ac:dyDescent="0.2">
      <c r="A55" s="27">
        <v>60100</v>
      </c>
      <c r="B55" s="21" t="s">
        <v>48</v>
      </c>
      <c r="C55" s="42"/>
      <c r="D55" s="42"/>
      <c r="E55" s="17"/>
      <c r="F55" s="22"/>
    </row>
    <row r="56" spans="1:6" x14ac:dyDescent="0.2">
      <c r="A56" s="27">
        <v>60200</v>
      </c>
      <c r="B56" s="21" t="s">
        <v>49</v>
      </c>
      <c r="C56" s="40"/>
      <c r="D56" s="42"/>
      <c r="E56" s="17"/>
      <c r="F56" s="22"/>
    </row>
    <row r="57" spans="1:6" x14ac:dyDescent="0.2">
      <c r="A57" s="27" t="s">
        <v>179</v>
      </c>
      <c r="B57" s="21" t="s">
        <v>50</v>
      </c>
      <c r="C57" s="40">
        <v>4377781.0599999996</v>
      </c>
      <c r="D57" s="40">
        <v>4377781.0599999996</v>
      </c>
      <c r="E57" s="17"/>
      <c r="F57" s="22"/>
    </row>
    <row r="58" spans="1:6" x14ac:dyDescent="0.2">
      <c r="A58" s="27">
        <v>60400</v>
      </c>
      <c r="B58" s="21" t="s">
        <v>51</v>
      </c>
      <c r="C58" s="42"/>
      <c r="D58" s="42"/>
      <c r="E58" s="17"/>
      <c r="F58" s="22"/>
    </row>
    <row r="59" spans="1:6" x14ac:dyDescent="0.2">
      <c r="A59" s="23">
        <v>60000</v>
      </c>
      <c r="B59" s="24" t="s">
        <v>55</v>
      </c>
      <c r="C59" s="45">
        <f>SUM(C55:C58)</f>
        <v>4377781.0599999996</v>
      </c>
      <c r="D59" s="45">
        <f>SUM(D55:D58)</f>
        <v>4377781.0599999996</v>
      </c>
      <c r="E59" s="22"/>
      <c r="F59" s="22"/>
    </row>
    <row r="60" spans="1:6" x14ac:dyDescent="0.2">
      <c r="A60" s="25"/>
      <c r="B60" s="17"/>
      <c r="C60" s="42"/>
      <c r="D60" s="42"/>
      <c r="E60" s="22"/>
      <c r="F60" s="22"/>
    </row>
    <row r="61" spans="1:6" x14ac:dyDescent="0.2">
      <c r="A61" s="6" t="s">
        <v>56</v>
      </c>
      <c r="B61" s="16" t="s">
        <v>57</v>
      </c>
      <c r="C61" s="46"/>
      <c r="D61" s="43"/>
      <c r="E61" s="17"/>
      <c r="F61" s="17"/>
    </row>
    <row r="62" spans="1:6" x14ac:dyDescent="0.2">
      <c r="A62" s="27">
        <v>70100</v>
      </c>
      <c r="B62" s="21" t="s">
        <v>58</v>
      </c>
      <c r="C62" s="42"/>
      <c r="D62" s="42"/>
      <c r="E62" s="22"/>
      <c r="F62" s="22"/>
    </row>
    <row r="63" spans="1:6" x14ac:dyDescent="0.2">
      <c r="A63" s="23">
        <v>70000</v>
      </c>
      <c r="B63" s="24" t="s">
        <v>59</v>
      </c>
      <c r="C63" s="45">
        <f>SUM(C62)</f>
        <v>0</v>
      </c>
      <c r="D63" s="45">
        <f>SUM(D62)</f>
        <v>0</v>
      </c>
      <c r="E63" s="22"/>
      <c r="F63" s="22"/>
    </row>
    <row r="64" spans="1:6" x14ac:dyDescent="0.2">
      <c r="A64" s="25"/>
      <c r="B64" s="17"/>
      <c r="C64" s="42"/>
      <c r="D64" s="42"/>
      <c r="E64" s="22"/>
      <c r="F64" s="22"/>
    </row>
    <row r="65" spans="1:6" x14ac:dyDescent="0.2">
      <c r="A65" s="6" t="s">
        <v>60</v>
      </c>
      <c r="B65" s="16" t="s">
        <v>61</v>
      </c>
      <c r="C65" s="46"/>
      <c r="D65" s="43"/>
      <c r="E65" s="17"/>
      <c r="F65" s="17"/>
    </row>
    <row r="66" spans="1:6" x14ac:dyDescent="0.2">
      <c r="A66" s="27" t="s">
        <v>180</v>
      </c>
      <c r="B66" s="21" t="s">
        <v>62</v>
      </c>
      <c r="C66" s="40">
        <v>242885823.81999999</v>
      </c>
      <c r="D66" s="40">
        <v>267543640.02000001</v>
      </c>
      <c r="E66" s="22"/>
      <c r="F66" s="22"/>
    </row>
    <row r="67" spans="1:6" x14ac:dyDescent="0.2">
      <c r="A67" s="27" t="s">
        <v>181</v>
      </c>
      <c r="B67" s="21" t="s">
        <v>63</v>
      </c>
      <c r="C67" s="40">
        <v>2379434.9700000002</v>
      </c>
      <c r="D67" s="40">
        <v>2378531.3199999998</v>
      </c>
      <c r="E67" s="22"/>
      <c r="F67" s="22"/>
    </row>
    <row r="68" spans="1:6" x14ac:dyDescent="0.2">
      <c r="A68" s="23">
        <v>90000</v>
      </c>
      <c r="B68" s="24" t="s">
        <v>64</v>
      </c>
      <c r="C68" s="45">
        <f>SUM(C66:C67)</f>
        <v>245265258.78999999</v>
      </c>
      <c r="D68" s="45">
        <f>SUM(D66:D67)</f>
        <v>269922171.34000003</v>
      </c>
      <c r="E68" s="22"/>
      <c r="F68" s="22"/>
    </row>
    <row r="69" spans="1:6" ht="23.25" customHeight="1" x14ac:dyDescent="0.2">
      <c r="A69" s="33"/>
      <c r="B69" s="47" t="s">
        <v>65</v>
      </c>
      <c r="C69" s="48">
        <f>+C21+C29+C37+C45+C52+C59+C63+C68</f>
        <v>11003144883.550001</v>
      </c>
      <c r="D69" s="48">
        <f>+D21+D29+D37+D45+D52+D59+D63+D68</f>
        <v>10821821811.280001</v>
      </c>
      <c r="E69" s="49"/>
      <c r="F69" s="49"/>
    </row>
    <row r="70" spans="1:6" ht="23.25" customHeight="1" x14ac:dyDescent="0.2">
      <c r="A70" s="33"/>
      <c r="B70" s="47" t="s">
        <v>3</v>
      </c>
      <c r="C70" s="48">
        <f>+C69+C8+C9+C10+C11</f>
        <v>13564782745.360001</v>
      </c>
      <c r="D70" s="48">
        <f>+D69+D8+D9+D11+D12</f>
        <v>14260910164.76</v>
      </c>
      <c r="E70" s="49"/>
      <c r="F70" s="49"/>
    </row>
    <row r="71" spans="1:6" x14ac:dyDescent="0.2">
      <c r="A71" s="34"/>
      <c r="B71" s="34"/>
      <c r="C71" s="50"/>
      <c r="D71" s="50"/>
      <c r="E71" s="17"/>
      <c r="F71" s="17"/>
    </row>
  </sheetData>
  <mergeCells count="2">
    <mergeCell ref="B1:D1"/>
    <mergeCell ref="A2:D2"/>
  </mergeCells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41" r:id="rId4" name="CommandButton1">
          <controlPr defaultSize="0" autoFill="0" autoLine="0" r:id="rId5">
            <anchor moveWithCells="1">
              <from>
                <xdr:col>0</xdr:col>
                <xdr:colOff>0</xdr:colOff>
                <xdr:row>0</xdr:row>
                <xdr:rowOff>104775</xdr:rowOff>
              </from>
              <to>
                <xdr:col>0</xdr:col>
                <xdr:colOff>1028700</xdr:colOff>
                <xdr:row>0</xdr:row>
                <xdr:rowOff>390525</xdr:rowOff>
              </to>
            </anchor>
          </controlPr>
        </control>
      </mc:Choice>
      <mc:Fallback>
        <control shapeId="10241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Spese 2024</vt:lpstr>
      <vt:lpstr>Entrate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4</dc:creator>
  <cp:lastModifiedBy>Andrea Lavena</cp:lastModifiedBy>
  <cp:lastPrinted>2015-03-02T13:25:41Z</cp:lastPrinted>
  <dcterms:created xsi:type="dcterms:W3CDTF">2000-01-20T08:39:24Z</dcterms:created>
  <dcterms:modified xsi:type="dcterms:W3CDTF">2025-05-23T09:19:30Z</dcterms:modified>
</cp:coreProperties>
</file>